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20" windowHeight="13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7" i="1"/>
  <c r="N4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26"/>
  <c r="C26"/>
  <c r="H5" s="1"/>
  <c r="F2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G23" l="1"/>
  <c r="G19"/>
  <c r="G15"/>
  <c r="G11"/>
  <c r="G7"/>
  <c r="H23"/>
  <c r="H19"/>
  <c r="H15"/>
  <c r="H11"/>
  <c r="H3"/>
  <c r="G21"/>
  <c r="G17"/>
  <c r="G13"/>
  <c r="G9"/>
  <c r="G5"/>
  <c r="H21"/>
  <c r="H17"/>
  <c r="H13"/>
  <c r="G3"/>
  <c r="G22"/>
  <c r="G20"/>
  <c r="G18"/>
  <c r="G16"/>
  <c r="G14"/>
  <c r="G12"/>
  <c r="G10"/>
  <c r="G8"/>
  <c r="G6"/>
  <c r="G4"/>
  <c r="H22"/>
  <c r="H20"/>
  <c r="H18"/>
  <c r="H16"/>
  <c r="H14"/>
  <c r="H12"/>
  <c r="H10"/>
  <c r="H8"/>
  <c r="H6"/>
  <c r="H4"/>
  <c r="H9"/>
  <c r="H7"/>
</calcChain>
</file>

<file path=xl/sharedStrings.xml><?xml version="1.0" encoding="utf-8"?>
<sst xmlns="http://schemas.openxmlformats.org/spreadsheetml/2006/main" count="34" uniqueCount="31">
  <si>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</si>
  <si>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</si>
  <si>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</si>
  <si>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</si>
  <si>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</si>
  <si>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</si>
  <si>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</si>
  <si>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</si>
  <si>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</si>
  <si>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</si>
  <si>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</si>
  <si>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</si>
  <si>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</si>
  <si>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</si>
  <si>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</si>
  <si>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</si>
  <si>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</si>
  <si>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</si>
  <si>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</si>
  <si>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</si>
  <si>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</si>
  <si>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</si>
  <si>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</si>
  <si>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</si>
  <si>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</si>
  <si>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</si>
  <si>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</si>
  <si>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</si>
  <si>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</si>
  <si>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rho</t>
  </si>
  <si>
    <t>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</si>
</sst>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Sheet1!$H$3:$H$23</c:f>
              <c:numCache>
                <c:formatCode>General</c:formatCode>
                <c:ptCount val="21"/>
                <c:pt idx="0">
                  <c:v>0.17170928507711203</c:v>
                </c:pt>
                <c:pt idx="1">
                  <c:v>0.16381252319233974</c:v>
                </c:pt>
                <c:pt idx="2">
                  <c:v>-0.25408423869243268</c:v>
                </c:pt>
                <c:pt idx="3">
                  <c:v>7.5480947633381756E-3</c:v>
                </c:pt>
                <c:pt idx="4">
                  <c:v>9.9780380522600742E-2</c:v>
                </c:pt>
                <c:pt idx="5">
                  <c:v>6.2870713873425466E-2</c:v>
                </c:pt>
                <c:pt idx="6">
                  <c:v>3.299976151745998E-2</c:v>
                </c:pt>
                <c:pt idx="7">
                  <c:v>1.1546186903019784E-3</c:v>
                </c:pt>
                <c:pt idx="8">
                  <c:v>-2.2664714608049419E-2</c:v>
                </c:pt>
                <c:pt idx="9">
                  <c:v>-2.7471143141996945E-2</c:v>
                </c:pt>
                <c:pt idx="10">
                  <c:v>7.8709523559651662E-2</c:v>
                </c:pt>
                <c:pt idx="11">
                  <c:v>7.673533308845859E-2</c:v>
                </c:pt>
                <c:pt idx="12">
                  <c:v>8.4761142617265639E-2</c:v>
                </c:pt>
                <c:pt idx="13">
                  <c:v>0.11377404738166907</c:v>
                </c:pt>
                <c:pt idx="14">
                  <c:v>7.574823785286211E-2</c:v>
                </c:pt>
                <c:pt idx="15">
                  <c:v>7.377404738166915E-2</c:v>
                </c:pt>
                <c:pt idx="16">
                  <c:v>4.1799856910476052E-2</c:v>
                </c:pt>
                <c:pt idx="17">
                  <c:v>4.6864380732493438E-2</c:v>
                </c:pt>
                <c:pt idx="18">
                  <c:v>6.2915999790107424E-2</c:v>
                </c:pt>
                <c:pt idx="19">
                  <c:v>7.0941809318914473E-2</c:v>
                </c:pt>
                <c:pt idx="20">
                  <c:v>5.9954714083317873E-2</c:v>
                </c:pt>
              </c:numCache>
            </c:numRef>
          </c:yVal>
        </c:ser>
        <c:axId val="117198208"/>
        <c:axId val="117191040"/>
      </c:scatterChart>
      <c:valAx>
        <c:axId val="117198208"/>
        <c:scaling>
          <c:orientation val="minMax"/>
        </c:scaling>
        <c:axPos val="b"/>
        <c:tickLblPos val="nextTo"/>
        <c:crossAx val="117191040"/>
        <c:crosses val="autoZero"/>
        <c:crossBetween val="midCat"/>
      </c:valAx>
      <c:valAx>
        <c:axId val="117191040"/>
        <c:scaling>
          <c:orientation val="minMax"/>
        </c:scaling>
        <c:axPos val="l"/>
        <c:majorGridlines/>
        <c:numFmt formatCode="General" sourceLinked="1"/>
        <c:tickLblPos val="nextTo"/>
        <c:crossAx val="117198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15</xdr:row>
      <xdr:rowOff>0</xdr:rowOff>
    </xdr:from>
    <xdr:to>
      <xdr:col>17</xdr:col>
      <xdr:colOff>190500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workbookViewId="0">
      <selection activeCell="D2" sqref="D2:D23"/>
    </sheetView>
  </sheetViews>
  <sheetFormatPr defaultRowHeight="15"/>
  <cols>
    <col min="6" max="6" width="12" bestFit="1" customWidth="1"/>
    <col min="14" max="14" width="12" bestFit="1" customWidth="1"/>
  </cols>
  <sheetData>
    <row r="1" spans="1:18">
      <c r="C1" s="3" t="s">
        <v>27</v>
      </c>
      <c r="D1" s="3" t="s">
        <v>28</v>
      </c>
      <c r="J1" t="s">
        <v>0</v>
      </c>
    </row>
    <row r="2" spans="1:18" ht="15.75" thickBot="1">
      <c r="A2">
        <v>1</v>
      </c>
      <c r="B2">
        <v>2.5499999999999998</v>
      </c>
      <c r="C2" s="1">
        <v>2.1516600790513838</v>
      </c>
      <c r="D2" s="1">
        <v>0.39833992094861603</v>
      </c>
    </row>
    <row r="3" spans="1:18">
      <c r="A3">
        <v>2</v>
      </c>
      <c r="B3">
        <v>2.4700000000000002</v>
      </c>
      <c r="C3" s="1">
        <v>2.0721513269339358</v>
      </c>
      <c r="D3" s="1">
        <v>0.39784867306606442</v>
      </c>
      <c r="E3">
        <f>D2</f>
        <v>0.39833992094861603</v>
      </c>
      <c r="F3">
        <f>(D3-E3)^2</f>
        <v>2.4132448211144566E-7</v>
      </c>
      <c r="G3">
        <f>A3-$C$26*A2</f>
        <v>1.0987095235596516</v>
      </c>
      <c r="H3">
        <f>B3-$C$26*B2</f>
        <v>0.17170928507711203</v>
      </c>
      <c r="J3" s="4" t="s">
        <v>1</v>
      </c>
      <c r="K3" s="4"/>
    </row>
    <row r="4" spans="1:18">
      <c r="A4">
        <v>3</v>
      </c>
      <c r="B4">
        <v>2.39</v>
      </c>
      <c r="C4" s="1">
        <v>1.992642574816488</v>
      </c>
      <c r="D4" s="1">
        <v>0.39735742518351214</v>
      </c>
      <c r="E4">
        <f t="shared" ref="E4:E23" si="0">D3</f>
        <v>0.39784867306606442</v>
      </c>
      <c r="F4">
        <f t="shared" ref="F4:F23" si="1">(D4-E4)^2</f>
        <v>2.4132448211210015E-7</v>
      </c>
      <c r="G4">
        <f>A4-$C$26*A3</f>
        <v>1.1974190471193034</v>
      </c>
      <c r="H4">
        <f>B4-$C$26*B3</f>
        <v>0.16381252319233974</v>
      </c>
      <c r="J4" s="1" t="s">
        <v>2</v>
      </c>
      <c r="K4" s="1">
        <v>0.13068631784028764</v>
      </c>
    </row>
    <row r="5" spans="1:18">
      <c r="A5">
        <v>4</v>
      </c>
      <c r="B5">
        <v>1.9</v>
      </c>
      <c r="C5" s="1">
        <v>1.9131338226990402</v>
      </c>
      <c r="D5" s="1">
        <v>-1.3133822699040287E-2</v>
      </c>
      <c r="E5">
        <f t="shared" si="0"/>
        <v>0.39735742518351214</v>
      </c>
      <c r="F5">
        <f t="shared" si="1"/>
        <v>0.1685030645881751</v>
      </c>
      <c r="G5">
        <f>A5-$C$26*A4</f>
        <v>1.2961285706789551</v>
      </c>
      <c r="H5">
        <f>B5-$C$26*B4</f>
        <v>-0.25408423869243268</v>
      </c>
      <c r="J5" s="1" t="s">
        <v>3</v>
      </c>
      <c r="K5" s="1">
        <v>1.7078913670652687E-2</v>
      </c>
    </row>
    <row r="6" spans="1:18">
      <c r="A6">
        <v>5</v>
      </c>
      <c r="B6">
        <v>1.72</v>
      </c>
      <c r="C6" s="1">
        <v>1.8336250705815924</v>
      </c>
      <c r="D6" s="1">
        <v>-0.11362507058159244</v>
      </c>
      <c r="E6">
        <f t="shared" si="0"/>
        <v>-1.3133822699040287E-2</v>
      </c>
      <c r="F6">
        <f t="shared" si="1"/>
        <v>1.0098490900992541E-2</v>
      </c>
      <c r="G6">
        <f>A6-$C$26*A5</f>
        <v>1.3948380942386067</v>
      </c>
      <c r="H6">
        <f>B6-$C$26*B5</f>
        <v>7.5480947633381756E-3</v>
      </c>
      <c r="J6" s="1" t="s">
        <v>4</v>
      </c>
      <c r="K6" s="1">
        <v>-3.4653775083523485E-2</v>
      </c>
    </row>
    <row r="7" spans="1:18">
      <c r="A7">
        <v>6</v>
      </c>
      <c r="B7">
        <v>1.65</v>
      </c>
      <c r="C7" s="1">
        <v>1.7541163184641446</v>
      </c>
      <c r="D7" s="1">
        <v>-0.10411631846414471</v>
      </c>
      <c r="E7">
        <f t="shared" si="0"/>
        <v>-0.11362507058159244</v>
      </c>
      <c r="F7">
        <f t="shared" si="1"/>
        <v>9.0416366831066645E-5</v>
      </c>
      <c r="G7">
        <f>A7-$C$26*A6</f>
        <v>1.4935476177982583</v>
      </c>
      <c r="H7">
        <f>B7-$C$26*B6</f>
        <v>9.9780380522600742E-2</v>
      </c>
      <c r="J7" s="1" t="s">
        <v>5</v>
      </c>
      <c r="K7" s="1">
        <v>8.7330127660879192E-2</v>
      </c>
    </row>
    <row r="8" spans="1:18" ht="15.75" thickBot="1">
      <c r="A8">
        <v>7</v>
      </c>
      <c r="B8">
        <v>1.55</v>
      </c>
      <c r="C8" s="1">
        <v>1.6746075663466968</v>
      </c>
      <c r="D8" s="1">
        <v>-0.12460756634669679</v>
      </c>
      <c r="E8">
        <f t="shared" si="0"/>
        <v>-0.10411631846414471</v>
      </c>
      <c r="F8">
        <f t="shared" si="1"/>
        <v>4.1989123978419498E-4</v>
      </c>
      <c r="G8">
        <f>A8-$C$26*A7</f>
        <v>1.5922571413579103</v>
      </c>
      <c r="H8">
        <f>B8-$C$26*B7</f>
        <v>6.2870713873425466E-2</v>
      </c>
      <c r="J8" s="2" t="s">
        <v>6</v>
      </c>
      <c r="K8" s="2">
        <v>21</v>
      </c>
    </row>
    <row r="9" spans="1:18">
      <c r="A9">
        <v>8</v>
      </c>
      <c r="B9">
        <v>1.43</v>
      </c>
      <c r="C9" s="1">
        <v>1.595098814229249</v>
      </c>
      <c r="D9" s="1">
        <v>-0.1650988142292491</v>
      </c>
      <c r="E9">
        <f t="shared" si="0"/>
        <v>-0.12460756634669679</v>
      </c>
      <c r="F9">
        <f t="shared" si="1"/>
        <v>1.6395411550862975E-3</v>
      </c>
      <c r="G9">
        <f>A9-$C$26*A8</f>
        <v>1.6909666649175614</v>
      </c>
      <c r="H9">
        <f>B9-$C$26*B8</f>
        <v>3.299976151745998E-2</v>
      </c>
    </row>
    <row r="10" spans="1:18" ht="15.75" thickBot="1">
      <c r="A10">
        <v>9</v>
      </c>
      <c r="B10">
        <v>1.29</v>
      </c>
      <c r="C10" s="1">
        <v>1.5155900621118013</v>
      </c>
      <c r="D10" s="1">
        <v>-0.22559006211180122</v>
      </c>
      <c r="E10">
        <f t="shared" si="0"/>
        <v>-0.1650988142292491</v>
      </c>
      <c r="F10">
        <f t="shared" si="1"/>
        <v>3.6591910703883653E-3</v>
      </c>
      <c r="G10">
        <f>A10-$C$26*A9</f>
        <v>1.7896761884772134</v>
      </c>
      <c r="H10">
        <f>B10-$C$26*B9</f>
        <v>1.1546186903019784E-3</v>
      </c>
      <c r="J10" t="s">
        <v>7</v>
      </c>
    </row>
    <row r="11" spans="1:18">
      <c r="A11">
        <v>10</v>
      </c>
      <c r="B11">
        <v>1.1399999999999999</v>
      </c>
      <c r="C11" s="1">
        <v>1.4360813099943535</v>
      </c>
      <c r="D11" s="1">
        <v>-0.29608130999435356</v>
      </c>
      <c r="E11">
        <f t="shared" si="0"/>
        <v>-0.22559006211180122</v>
      </c>
      <c r="F11">
        <f t="shared" si="1"/>
        <v>4.9690160280394403E-3</v>
      </c>
      <c r="G11">
        <f>A11-$C$26*A10</f>
        <v>1.8883857120368646</v>
      </c>
      <c r="H11">
        <f>B11-$C$26*B10</f>
        <v>-2.2664714608049419E-2</v>
      </c>
      <c r="J11" s="3"/>
      <c r="K11" s="3" t="s">
        <v>12</v>
      </c>
      <c r="L11" s="3" t="s">
        <v>13</v>
      </c>
      <c r="M11" s="3" t="s">
        <v>14</v>
      </c>
      <c r="N11" s="3" t="s">
        <v>15</v>
      </c>
      <c r="O11" s="3" t="s">
        <v>16</v>
      </c>
    </row>
    <row r="12" spans="1:18">
      <c r="A12">
        <v>11</v>
      </c>
      <c r="B12">
        <v>1</v>
      </c>
      <c r="C12" s="1">
        <v>1.3565725578769057</v>
      </c>
      <c r="D12" s="1">
        <v>-0.35657255787690567</v>
      </c>
      <c r="E12">
        <f t="shared" si="0"/>
        <v>-0.29608130999435356</v>
      </c>
      <c r="F12">
        <f t="shared" si="1"/>
        <v>3.6591910703883653E-3</v>
      </c>
      <c r="G12">
        <f>A12-$C$26*A11</f>
        <v>1.9870952355965166</v>
      </c>
      <c r="H12">
        <f>B12-$C$26*B11</f>
        <v>-2.7471143141996945E-2</v>
      </c>
      <c r="J12" s="1" t="s">
        <v>8</v>
      </c>
      <c r="K12" s="1">
        <v>1</v>
      </c>
      <c r="L12" s="1">
        <v>2.5178124825842307E-3</v>
      </c>
      <c r="M12" s="1">
        <v>2.5178124825842307E-3</v>
      </c>
      <c r="N12" s="1">
        <v>0.33013775394138922</v>
      </c>
      <c r="O12" s="1">
        <v>0.5723190308329652</v>
      </c>
    </row>
    <row r="13" spans="1:18">
      <c r="A13">
        <v>12</v>
      </c>
      <c r="B13">
        <v>0.98</v>
      </c>
      <c r="C13" s="1">
        <v>1.2770638057594579</v>
      </c>
      <c r="D13" s="1">
        <v>-0.2970638057594579</v>
      </c>
      <c r="E13">
        <f t="shared" si="0"/>
        <v>-0.35657255787690567</v>
      </c>
      <c r="F13">
        <f t="shared" si="1"/>
        <v>3.5412915785758446E-3</v>
      </c>
      <c r="G13">
        <f>A13-$C$26*A12</f>
        <v>2.0858047591561686</v>
      </c>
      <c r="H13">
        <f>B13-$C$26*B12</f>
        <v>7.8709523559651662E-2</v>
      </c>
      <c r="J13" s="1" t="s">
        <v>9</v>
      </c>
      <c r="K13" s="1">
        <v>19</v>
      </c>
      <c r="L13" s="1">
        <v>0.14490447274804369</v>
      </c>
      <c r="M13" s="1">
        <v>7.6265511972654571E-3</v>
      </c>
      <c r="N13" s="1"/>
      <c r="O13" s="1"/>
    </row>
    <row r="14" spans="1:18" ht="15.75" thickBot="1">
      <c r="A14">
        <v>13</v>
      </c>
      <c r="B14">
        <v>0.96</v>
      </c>
      <c r="C14" s="1">
        <v>1.1975550536420101</v>
      </c>
      <c r="D14" s="1">
        <v>-0.23755505364201013</v>
      </c>
      <c r="E14">
        <f t="shared" si="0"/>
        <v>-0.2970638057594579</v>
      </c>
      <c r="F14">
        <f t="shared" si="1"/>
        <v>3.5412915785758446E-3</v>
      </c>
      <c r="G14">
        <f>A14-$C$26*A13</f>
        <v>2.1845142827158206</v>
      </c>
      <c r="H14">
        <f>B14-$C$26*B13</f>
        <v>7.673533308845859E-2</v>
      </c>
      <c r="J14" s="2" t="s">
        <v>10</v>
      </c>
      <c r="K14" s="2">
        <v>20</v>
      </c>
      <c r="L14" s="2">
        <v>0.14742228523062792</v>
      </c>
      <c r="M14" s="2"/>
      <c r="N14" s="2"/>
      <c r="O14" s="2"/>
    </row>
    <row r="15" spans="1:18" ht="15.75" thickBot="1">
      <c r="A15">
        <v>14</v>
      </c>
      <c r="B15">
        <v>0.95</v>
      </c>
      <c r="C15" s="1">
        <v>1.1180463015245623</v>
      </c>
      <c r="D15" s="1">
        <v>-0.16804630152456235</v>
      </c>
      <c r="E15">
        <f t="shared" si="0"/>
        <v>-0.23755505364201013</v>
      </c>
      <c r="F15">
        <f t="shared" si="1"/>
        <v>4.8314666209248016E-3</v>
      </c>
      <c r="G15">
        <f>A15-$C$26*A14</f>
        <v>2.2832238062754726</v>
      </c>
      <c r="H15">
        <f>B15-$C$26*B14</f>
        <v>8.4761142617265639E-2</v>
      </c>
    </row>
    <row r="16" spans="1:18">
      <c r="A16">
        <v>15</v>
      </c>
      <c r="B16">
        <v>0.97</v>
      </c>
      <c r="C16" s="1">
        <v>1.0385375494071145</v>
      </c>
      <c r="D16" s="1">
        <v>-6.853754940711454E-2</v>
      </c>
      <c r="E16">
        <f t="shared" si="0"/>
        <v>-0.16804630152456235</v>
      </c>
      <c r="F16">
        <f t="shared" si="1"/>
        <v>9.9019917479716731E-3</v>
      </c>
      <c r="G16">
        <f>A16-$C$26*A15</f>
        <v>2.3819333298351228</v>
      </c>
      <c r="H16">
        <f>B16-$C$26*B15</f>
        <v>0.11377404738166907</v>
      </c>
      <c r="J16" s="3"/>
      <c r="K16" s="3" t="s">
        <v>17</v>
      </c>
      <c r="L16" s="3" t="s">
        <v>5</v>
      </c>
      <c r="M16" s="3" t="s">
        <v>18</v>
      </c>
      <c r="N16" s="3" t="s">
        <v>19</v>
      </c>
      <c r="O16" s="3" t="s">
        <v>20</v>
      </c>
      <c r="P16" s="3" t="s">
        <v>21</v>
      </c>
      <c r="Q16" s="3" t="s">
        <v>22</v>
      </c>
      <c r="R16" s="3" t="s">
        <v>23</v>
      </c>
    </row>
    <row r="17" spans="1:18">
      <c r="A17">
        <v>16</v>
      </c>
      <c r="B17">
        <v>0.95</v>
      </c>
      <c r="C17" s="1">
        <v>0.95902879728966672</v>
      </c>
      <c r="D17" s="1">
        <v>-9.0287972896667679E-3</v>
      </c>
      <c r="E17">
        <f t="shared" si="0"/>
        <v>-6.853754940711454E-2</v>
      </c>
      <c r="F17">
        <f t="shared" si="1"/>
        <v>3.5412915785758446E-3</v>
      </c>
      <c r="G17">
        <f>A17-$C$26*A16</f>
        <v>2.4806428533947749</v>
      </c>
      <c r="H17">
        <f>B17-$C$26*B16</f>
        <v>7.574823785286211E-2</v>
      </c>
      <c r="J17" s="1" t="s">
        <v>11</v>
      </c>
      <c r="K17" s="1">
        <v>1.0438913718053028E-2</v>
      </c>
      <c r="L17" s="1">
        <v>6.9178443811056506E-2</v>
      </c>
      <c r="M17" s="1">
        <v>0.15089835999439785</v>
      </c>
      <c r="N17" s="1">
        <v>0.88164645132569475</v>
      </c>
      <c r="O17" s="1">
        <v>-0.13435323291002169</v>
      </c>
      <c r="P17" s="1">
        <v>0.15523106034612774</v>
      </c>
      <c r="Q17" s="1">
        <v>-0.13435323291002169</v>
      </c>
      <c r="R17" s="1">
        <v>0.15523106034612774</v>
      </c>
    </row>
    <row r="18" spans="1:18" ht="15.75" thickBot="1">
      <c r="A18">
        <v>17</v>
      </c>
      <c r="B18">
        <v>0.93</v>
      </c>
      <c r="C18" s="1">
        <v>0.87952004517221893</v>
      </c>
      <c r="D18" s="1">
        <v>5.0479954827781115E-2</v>
      </c>
      <c r="E18">
        <f t="shared" si="0"/>
        <v>-9.0287972896667679E-3</v>
      </c>
      <c r="F18">
        <f t="shared" si="1"/>
        <v>3.541291578575858E-3</v>
      </c>
      <c r="G18">
        <f>A18-$C$26*A17</f>
        <v>2.5793523769544269</v>
      </c>
      <c r="H18">
        <f>B18-$C$26*B17</f>
        <v>7.377404738166915E-2</v>
      </c>
      <c r="J18" s="2" t="s">
        <v>24</v>
      </c>
      <c r="K18" s="2">
        <v>1.8319232428028593E-2</v>
      </c>
      <c r="L18" s="2">
        <v>3.1883036527524049E-2</v>
      </c>
      <c r="M18" s="2">
        <v>0.57457615155990338</v>
      </c>
      <c r="N18" s="2">
        <v>0.5723190308329652</v>
      </c>
      <c r="O18" s="2">
        <v>-4.8412729806480377E-2</v>
      </c>
      <c r="P18" s="2">
        <v>8.5051194662537563E-2</v>
      </c>
      <c r="Q18" s="2">
        <v>-4.8412729806480377E-2</v>
      </c>
      <c r="R18" s="2">
        <v>8.5051194662537563E-2</v>
      </c>
    </row>
    <row r="19" spans="1:18">
      <c r="A19">
        <v>18</v>
      </c>
      <c r="B19">
        <v>0.88</v>
      </c>
      <c r="C19" s="1">
        <v>0.80001129305477114</v>
      </c>
      <c r="D19" s="1">
        <v>7.998870694522886E-2</v>
      </c>
      <c r="E19">
        <f t="shared" si="0"/>
        <v>5.0479954827781115E-2</v>
      </c>
      <c r="F19">
        <f t="shared" si="1"/>
        <v>8.7076645152897678E-4</v>
      </c>
      <c r="G19">
        <f>A19-$C$26*A18</f>
        <v>2.6780619005140789</v>
      </c>
      <c r="H19">
        <f>B19-$C$26*B18</f>
        <v>4.1799856910476052E-2</v>
      </c>
    </row>
    <row r="20" spans="1:18">
      <c r="A20">
        <v>19</v>
      </c>
      <c r="B20">
        <v>0.84</v>
      </c>
      <c r="C20" s="1">
        <v>0.72050254093732335</v>
      </c>
      <c r="D20" s="1">
        <v>0.11949745906267661</v>
      </c>
      <c r="E20">
        <f t="shared" si="0"/>
        <v>7.998870694522886E-2</v>
      </c>
      <c r="F20">
        <f t="shared" si="1"/>
        <v>1.5609414938779324E-3</v>
      </c>
      <c r="G20">
        <f>A20-$C$26*A19</f>
        <v>2.7767714240737291</v>
      </c>
      <c r="H20">
        <f>B20-$C$26*B19</f>
        <v>4.6864380732493438E-2</v>
      </c>
    </row>
    <row r="21" spans="1:18">
      <c r="A21">
        <v>20</v>
      </c>
      <c r="B21">
        <v>0.82</v>
      </c>
      <c r="C21" s="1">
        <v>0.64099378881987557</v>
      </c>
      <c r="D21" s="1">
        <v>0.17900621118012439</v>
      </c>
      <c r="E21">
        <f t="shared" si="0"/>
        <v>0.11949745906267661</v>
      </c>
      <c r="F21">
        <f t="shared" si="1"/>
        <v>3.5412915785758446E-3</v>
      </c>
      <c r="G21">
        <f>A21-$C$26*A20</f>
        <v>2.8754809476333811</v>
      </c>
      <c r="H21">
        <f>B21-$C$26*B20</f>
        <v>6.2915999790107424E-2</v>
      </c>
    </row>
    <row r="22" spans="1:18">
      <c r="A22">
        <v>21</v>
      </c>
      <c r="B22">
        <v>0.81</v>
      </c>
      <c r="C22" s="1">
        <v>0.56148503670242778</v>
      </c>
      <c r="D22" s="1">
        <v>0.24851496329757228</v>
      </c>
      <c r="E22">
        <f t="shared" si="0"/>
        <v>0.17900621118012439</v>
      </c>
      <c r="F22">
        <f t="shared" si="1"/>
        <v>4.8314666209248172E-3</v>
      </c>
      <c r="G22">
        <f>A22-$C$26*A21</f>
        <v>2.9741904711930331</v>
      </c>
      <c r="H22">
        <f>B22-$C$26*B21</f>
        <v>7.0941809318914473E-2</v>
      </c>
      <c r="J22" t="s">
        <v>25</v>
      </c>
    </row>
    <row r="23" spans="1:18" ht="15.75" thickBot="1">
      <c r="A23">
        <v>22</v>
      </c>
      <c r="B23">
        <v>0.79</v>
      </c>
      <c r="C23" s="2">
        <v>0.48197628458497999</v>
      </c>
      <c r="D23" s="2">
        <v>0.30802371541502005</v>
      </c>
      <c r="E23">
        <f t="shared" si="0"/>
        <v>0.24851496329757228</v>
      </c>
      <c r="F23">
        <f t="shared" si="1"/>
        <v>3.5412915785758446E-3</v>
      </c>
      <c r="G23">
        <f>A23-$C$26*A22</f>
        <v>3.0728999947526852</v>
      </c>
      <c r="H23">
        <f>B23-$C$26*B22</f>
        <v>5.9954714083317873E-2</v>
      </c>
    </row>
    <row r="24" spans="1:18">
      <c r="F24">
        <f>SUM(F3:F23)</f>
        <v>0.23628366747533294</v>
      </c>
      <c r="J24" s="3" t="s">
        <v>26</v>
      </c>
      <c r="K24" s="3" t="s">
        <v>27</v>
      </c>
      <c r="L24" s="3" t="s">
        <v>28</v>
      </c>
    </row>
    <row r="25" spans="1:18">
      <c r="B25" t="s">
        <v>30</v>
      </c>
      <c r="C25" t="s">
        <v>29</v>
      </c>
      <c r="J25" s="1">
        <v>1</v>
      </c>
      <c r="K25" s="1">
        <v>3.0566428851030843E-2</v>
      </c>
      <c r="L25" s="1">
        <v>0.14114285622608119</v>
      </c>
    </row>
    <row r="26" spans="1:18">
      <c r="B26">
        <v>0.19741904711930333</v>
      </c>
      <c r="C26">
        <f>1-B26/2</f>
        <v>0.90129047644034832</v>
      </c>
      <c r="D26">
        <v>1.24</v>
      </c>
      <c r="E26">
        <v>1.43</v>
      </c>
      <c r="J26" s="1">
        <v>2</v>
      </c>
      <c r="K26" s="1">
        <v>3.2374711555980068E-2</v>
      </c>
      <c r="L26" s="1">
        <v>0.13143781163635967</v>
      </c>
      <c r="M26">
        <f>L25</f>
        <v>0.14114285622608119</v>
      </c>
      <c r="N26">
        <f>(L26-M26)^2</f>
        <v>9.4187890488482904E-5</v>
      </c>
    </row>
    <row r="27" spans="1:18">
      <c r="B27">
        <f>N46/L13</f>
        <v>1.8709712950411224</v>
      </c>
      <c r="J27" s="1">
        <v>3</v>
      </c>
      <c r="K27" s="1">
        <v>3.4182994260929293E-2</v>
      </c>
      <c r="L27" s="1">
        <v>-0.28826723295336198</v>
      </c>
      <c r="M27">
        <f t="shared" ref="M27:M45" si="2">L26</f>
        <v>0.13143781163635967</v>
      </c>
      <c r="N27">
        <f t="shared" ref="N27:N45" si="3">(L27-M27)^2</f>
        <v>0.17615232445406026</v>
      </c>
    </row>
    <row r="28" spans="1:18">
      <c r="J28" s="1">
        <v>4</v>
      </c>
      <c r="K28" s="1">
        <v>3.5991276965878512E-2</v>
      </c>
      <c r="L28" s="1">
        <v>-2.8443182202540336E-2</v>
      </c>
      <c r="M28">
        <f t="shared" si="2"/>
        <v>-0.28826723295336198</v>
      </c>
      <c r="N28">
        <f t="shared" si="3"/>
        <v>6.7508537348565545E-2</v>
      </c>
    </row>
    <row r="29" spans="1:18">
      <c r="J29" s="1">
        <v>5</v>
      </c>
      <c r="K29" s="1">
        <v>3.7799559670827737E-2</v>
      </c>
      <c r="L29" s="1">
        <v>6.1980820851773005E-2</v>
      </c>
      <c r="M29">
        <f t="shared" si="2"/>
        <v>-2.8443182202540336E-2</v>
      </c>
      <c r="N29">
        <f t="shared" si="3"/>
        <v>8.1765003283664674E-3</v>
      </c>
    </row>
    <row r="30" spans="1:18">
      <c r="J30" s="1">
        <v>6</v>
      </c>
      <c r="K30" s="1">
        <v>3.9607842375776962E-2</v>
      </c>
      <c r="L30" s="1">
        <v>2.3262871497648503E-2</v>
      </c>
      <c r="M30">
        <f t="shared" si="2"/>
        <v>6.1980820851773005E-2</v>
      </c>
      <c r="N30">
        <f t="shared" si="3"/>
        <v>1.4990796021885498E-3</v>
      </c>
    </row>
    <row r="31" spans="1:18">
      <c r="J31" s="1">
        <v>7</v>
      </c>
      <c r="K31" s="1">
        <v>4.1416125080726181E-2</v>
      </c>
      <c r="L31" s="1">
        <v>-8.4163635632662007E-3</v>
      </c>
      <c r="M31">
        <f t="shared" si="2"/>
        <v>2.3262871497648503E-2</v>
      </c>
      <c r="N31">
        <f t="shared" si="3"/>
        <v>1.0035739340446875E-3</v>
      </c>
    </row>
    <row r="32" spans="1:18">
      <c r="J32" s="1">
        <v>8</v>
      </c>
      <c r="K32" s="1">
        <v>4.3224407785675406E-2</v>
      </c>
      <c r="L32" s="1">
        <v>-4.2069789095373428E-2</v>
      </c>
      <c r="M32">
        <f t="shared" si="2"/>
        <v>-8.4163635632662007E-3</v>
      </c>
      <c r="N32">
        <f t="shared" si="3"/>
        <v>1.1325530500450867E-3</v>
      </c>
    </row>
    <row r="33" spans="10:14">
      <c r="J33" s="1">
        <v>9</v>
      </c>
      <c r="K33" s="1">
        <v>4.5032690490624624E-2</v>
      </c>
      <c r="L33" s="1">
        <v>-6.7697405098674043E-2</v>
      </c>
      <c r="M33">
        <f t="shared" si="2"/>
        <v>-4.2069789095373428E-2</v>
      </c>
      <c r="N33">
        <f t="shared" si="3"/>
        <v>6.5677470201262983E-4</v>
      </c>
    </row>
    <row r="34" spans="10:14">
      <c r="J34" s="1">
        <v>10</v>
      </c>
      <c r="K34" s="1">
        <v>4.684097319557385E-2</v>
      </c>
      <c r="L34" s="1">
        <v>-7.4312116337570788E-2</v>
      </c>
      <c r="M34">
        <f t="shared" si="2"/>
        <v>-6.7697405098674043E-2</v>
      </c>
      <c r="N34">
        <f t="shared" si="3"/>
        <v>4.3754404773986913E-5</v>
      </c>
    </row>
    <row r="35" spans="10:14">
      <c r="J35" s="1">
        <v>11</v>
      </c>
      <c r="K35" s="1">
        <v>4.8649255900523082E-2</v>
      </c>
      <c r="L35" s="1">
        <v>3.006026765912858E-2</v>
      </c>
      <c r="M35">
        <f t="shared" si="2"/>
        <v>-7.4312116337570788E-2</v>
      </c>
      <c r="N35">
        <f t="shared" si="3"/>
        <v>1.0893594541154468E-2</v>
      </c>
    </row>
    <row r="36" spans="10:14">
      <c r="J36" s="1">
        <v>12</v>
      </c>
      <c r="K36" s="1">
        <v>5.0457538605472307E-2</v>
      </c>
      <c r="L36" s="1">
        <v>2.6277794482986283E-2</v>
      </c>
      <c r="M36">
        <f t="shared" si="2"/>
        <v>3.006026765912858E-2</v>
      </c>
      <c r="N36">
        <f t="shared" si="3"/>
        <v>1.4307103328235994E-5</v>
      </c>
    </row>
    <row r="37" spans="10:14">
      <c r="J37" s="1">
        <v>13</v>
      </c>
      <c r="K37" s="1">
        <v>5.226582131042154E-2</v>
      </c>
      <c r="L37" s="1">
        <v>3.2495321306844099E-2</v>
      </c>
      <c r="M37">
        <f t="shared" si="2"/>
        <v>2.6277794482986283E-2</v>
      </c>
      <c r="N37">
        <f t="shared" si="3"/>
        <v>3.8657639805391467E-5</v>
      </c>
    </row>
    <row r="38" spans="10:14">
      <c r="J38" s="1">
        <v>14</v>
      </c>
      <c r="K38" s="1">
        <v>5.4074104015370737E-2</v>
      </c>
      <c r="L38" s="1">
        <v>5.9699943366298337E-2</v>
      </c>
      <c r="M38">
        <f t="shared" si="2"/>
        <v>3.2495321306844099E-2</v>
      </c>
      <c r="N38">
        <f t="shared" si="3"/>
        <v>7.4009146139774413E-4</v>
      </c>
    </row>
    <row r="39" spans="10:14">
      <c r="J39" s="1">
        <v>15</v>
      </c>
      <c r="K39" s="1">
        <v>5.588238672031997E-2</v>
      </c>
      <c r="L39" s="1">
        <v>1.9865851132542141E-2</v>
      </c>
      <c r="M39">
        <f t="shared" si="2"/>
        <v>5.9699943366298337E-2</v>
      </c>
      <c r="N39">
        <f t="shared" si="3"/>
        <v>1.5867549040873958E-3</v>
      </c>
    </row>
    <row r="40" spans="10:14">
      <c r="J40" s="1">
        <v>16</v>
      </c>
      <c r="K40" s="1">
        <v>5.7690669425269195E-2</v>
      </c>
      <c r="L40" s="1">
        <v>1.6083377956399955E-2</v>
      </c>
      <c r="M40">
        <f t="shared" si="2"/>
        <v>1.9865851132542141E-2</v>
      </c>
      <c r="N40">
        <f t="shared" si="3"/>
        <v>1.4307103328235154E-5</v>
      </c>
    </row>
    <row r="41" spans="10:14">
      <c r="J41" s="1">
        <v>17</v>
      </c>
      <c r="K41" s="1">
        <v>5.9498952130218427E-2</v>
      </c>
      <c r="L41" s="1">
        <v>-1.7699095219742375E-2</v>
      </c>
      <c r="M41">
        <f t="shared" si="2"/>
        <v>1.6083377956399955E-2</v>
      </c>
      <c r="N41">
        <f t="shared" si="3"/>
        <v>1.141255493896776E-3</v>
      </c>
    </row>
    <row r="42" spans="10:14">
      <c r="J42" s="1">
        <v>18</v>
      </c>
      <c r="K42" s="1">
        <v>6.1307234835167625E-2</v>
      </c>
      <c r="L42" s="1">
        <v>-1.4442854102674187E-2</v>
      </c>
      <c r="M42">
        <f t="shared" si="2"/>
        <v>-1.7699095219742375E-2</v>
      </c>
      <c r="N42">
        <f t="shared" si="3"/>
        <v>1.0603106212485484E-5</v>
      </c>
    </row>
    <row r="43" spans="10:14">
      <c r="J43" s="1">
        <v>19</v>
      </c>
      <c r="K43" s="1">
        <v>6.311551754011685E-2</v>
      </c>
      <c r="L43" s="1">
        <v>-1.9951775000942584E-4</v>
      </c>
      <c r="M43">
        <f t="shared" si="2"/>
        <v>-1.4442854102674187E-2</v>
      </c>
      <c r="N43">
        <f t="shared" si="3"/>
        <v>2.0287263045514148E-4</v>
      </c>
    </row>
    <row r="44" spans="10:14">
      <c r="J44" s="1">
        <v>20</v>
      </c>
      <c r="K44" s="1">
        <v>6.4923800245066082E-2</v>
      </c>
      <c r="L44" s="1">
        <v>6.0180090738483905E-3</v>
      </c>
      <c r="M44">
        <f t="shared" si="2"/>
        <v>-1.9951775000942584E-4</v>
      </c>
      <c r="N44">
        <f t="shared" si="3"/>
        <v>3.8657639805391467E-5</v>
      </c>
    </row>
    <row r="45" spans="10:14" ht="15.75" thickBot="1">
      <c r="J45" s="2">
        <v>21</v>
      </c>
      <c r="K45" s="2">
        <v>6.6732082950015315E-2</v>
      </c>
      <c r="L45" s="2">
        <v>-6.7773688666974419E-3</v>
      </c>
      <c r="M45">
        <f t="shared" si="2"/>
        <v>6.0180090738483905E-3</v>
      </c>
      <c r="N45">
        <f t="shared" si="3"/>
        <v>1.6372169664140691E-4</v>
      </c>
    </row>
    <row r="46" spans="10:14">
      <c r="N46">
        <f>SUM(N26:N45)</f>
        <v>0.27111210903465832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Wake Forest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 Forest</dc:creator>
  <cp:lastModifiedBy>Wake Forest</cp:lastModifiedBy>
  <dcterms:created xsi:type="dcterms:W3CDTF">2008-10-17T15:25:35Z</dcterms:created>
  <dcterms:modified xsi:type="dcterms:W3CDTF">2008-10-17T16:25:49Z</dcterms:modified>
</cp:coreProperties>
</file>