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kinc\Desktop\"/>
    </mc:Choice>
  </mc:AlternateContent>
  <bookViews>
    <workbookView xWindow="360" yWindow="60" windowWidth="17775" windowHeight="12240" activeTab="2"/>
  </bookViews>
  <sheets>
    <sheet name="11" sheetId="1" r:id="rId1"/>
    <sheet name="12 and 13" sheetId="2" r:id="rId2"/>
    <sheet name="15-38" sheetId="4" r:id="rId3"/>
  </sheets>
  <definedNames>
    <definedName name="Apparel" localSheetId="2">'15-38'!#REF!</definedName>
    <definedName name="Ciao" localSheetId="2">'15-38'!$A$28:$A$38</definedName>
  </definedNames>
  <calcPr calcId="152511"/>
</workbook>
</file>

<file path=xl/calcChain.xml><?xml version="1.0" encoding="utf-8"?>
<calcChain xmlns="http://schemas.openxmlformats.org/spreadsheetml/2006/main">
  <c r="D8" i="4" l="1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O41" i="2" l="1"/>
  <c r="M40" i="2"/>
  <c r="O3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5" i="1"/>
</calcChain>
</file>

<file path=xl/sharedStrings.xml><?xml version="1.0" encoding="utf-8"?>
<sst xmlns="http://schemas.openxmlformats.org/spreadsheetml/2006/main" count="361" uniqueCount="174">
  <si>
    <t>RETURN</t>
  </si>
  <si>
    <t>SALES</t>
  </si>
  <si>
    <t>MARGIN</t>
  </si>
  <si>
    <t>DEBTTOCAPITAL</t>
  </si>
  <si>
    <t>Bank of New York</t>
  </si>
  <si>
    <t>Bank United</t>
  </si>
  <si>
    <t>Comerica</t>
  </si>
  <si>
    <t>Compass Bancshares</t>
  </si>
  <si>
    <t>Fifth Third Bancorp</t>
  </si>
  <si>
    <t>First Tennessee NatI</t>
  </si>
  <si>
    <t>Firstar</t>
  </si>
  <si>
    <t>Golden State Bancorp</t>
  </si>
  <si>
    <t>Golden West FinI</t>
  </si>
  <si>
    <t>GreenPoint Financial</t>
  </si>
  <si>
    <t>Hibernia</t>
  </si>
  <si>
    <t>M&amp;TBank</t>
  </si>
  <si>
    <t>Marshall &amp; llsley</t>
  </si>
  <si>
    <t>Northern Trust</t>
  </si>
  <si>
    <t>Old Kent Financial</t>
  </si>
  <si>
    <t>PNC Financial Services</t>
  </si>
  <si>
    <t>SouthTrust</t>
  </si>
  <si>
    <t>Synovus FinI</t>
  </si>
  <si>
    <t>UnionBanCal</t>
  </si>
  <si>
    <t>Washington Mutual</t>
  </si>
  <si>
    <t>Wells Fargo</t>
  </si>
  <si>
    <t>Zions Bancorp</t>
  </si>
  <si>
    <t>Agilent Technoligies</t>
  </si>
  <si>
    <t>Altera</t>
  </si>
  <si>
    <t>Americam Power Conversion</t>
  </si>
  <si>
    <t>Analog Devices</t>
  </si>
  <si>
    <t>Applied Materials</t>
  </si>
  <si>
    <t>Atmel</t>
  </si>
  <si>
    <t>Cisco Systems</t>
  </si>
  <si>
    <t>Dell Computer</t>
  </si>
  <si>
    <t>EMC</t>
  </si>
  <si>
    <t>Gateway</t>
  </si>
  <si>
    <t>Intel</t>
  </si>
  <si>
    <t>Jabil Circuit</t>
  </si>
  <si>
    <t>KLA-Tencor</t>
  </si>
  <si>
    <t>Micron Technology</t>
  </si>
  <si>
    <t>Palm</t>
  </si>
  <si>
    <t>Sanmina</t>
  </si>
  <si>
    <t>SCI Systems</t>
  </si>
  <si>
    <t>Solectron</t>
  </si>
  <si>
    <t>Sun Microsystems</t>
  </si>
  <si>
    <t>Tech Data</t>
  </si>
  <si>
    <t>Textronics</t>
  </si>
  <si>
    <t>Teradyne</t>
  </si>
  <si>
    <t>Texas Instruments</t>
  </si>
  <si>
    <t>Xilinx</t>
  </si>
  <si>
    <t>Carlisle Cos</t>
  </si>
  <si>
    <t>Granite Construction</t>
  </si>
  <si>
    <t>DR Norton</t>
  </si>
  <si>
    <t>Kaufman &amp; Broad Home</t>
  </si>
  <si>
    <t>Lennar</t>
  </si>
  <si>
    <t>Martin Marietta Mats</t>
  </si>
  <si>
    <t>Masco</t>
  </si>
  <si>
    <t>MDC Holdings</t>
  </si>
  <si>
    <t>Mueller Industries</t>
  </si>
  <si>
    <t>NVR</t>
  </si>
  <si>
    <t>Pulte</t>
  </si>
  <si>
    <t>Standard Pacific</t>
  </si>
  <si>
    <t>Stanley Works</t>
  </si>
  <si>
    <t>Toll Brothers</t>
  </si>
  <si>
    <t>URS</t>
  </si>
  <si>
    <t>Vulcan Materials</t>
  </si>
  <si>
    <t>Del Webb</t>
  </si>
  <si>
    <t>Allegheny Energy</t>
  </si>
  <si>
    <t>Apache</t>
  </si>
  <si>
    <t>BJ Services</t>
  </si>
  <si>
    <t>BPAmoco</t>
  </si>
  <si>
    <t>Chevron</t>
  </si>
  <si>
    <t>Cinergy</t>
  </si>
  <si>
    <t>Conoco</t>
  </si>
  <si>
    <t>Consol Energy</t>
  </si>
  <si>
    <t>Duke Energy</t>
  </si>
  <si>
    <t>Dynegy</t>
  </si>
  <si>
    <t>Enron</t>
  </si>
  <si>
    <t>Exelon</t>
  </si>
  <si>
    <t>ExxonMobil</t>
  </si>
  <si>
    <t>FPL Group</t>
  </si>
  <si>
    <t>Halliburton</t>
  </si>
  <si>
    <t>Kerr-McGee</t>
  </si>
  <si>
    <t>KeySpan</t>
  </si>
  <si>
    <t>MDU Resources</t>
  </si>
  <si>
    <t>Montana Power</t>
  </si>
  <si>
    <t>Murphy Oil</t>
  </si>
  <si>
    <t>Noble Affiliates</t>
  </si>
  <si>
    <t>OGE Energy</t>
  </si>
  <si>
    <t>Phillips Petgroleum</t>
  </si>
  <si>
    <t>PPL</t>
  </si>
  <si>
    <t>Progress Energy</t>
  </si>
  <si>
    <t>Reliant Energy</t>
  </si>
  <si>
    <t>Royal Dutch Petroleum</t>
  </si>
  <si>
    <t>Scana</t>
  </si>
  <si>
    <t>Smith International</t>
  </si>
  <si>
    <t>Sunoco</t>
  </si>
  <si>
    <t>TECO Energy</t>
  </si>
  <si>
    <t>Tosco</t>
  </si>
  <si>
    <t>Valero Energy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</si>
  <si>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</si>
  <si>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</si>
  <si>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</si>
  <si>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</si>
  <si>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</si>
  <si>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</si>
  <si>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</si>
  <si>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</si>
  <si>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</si>
  <si>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</si>
  <si>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</si>
  <si>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</si>
  <si>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</si>
  <si>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</si>
  <si>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</si>
  <si>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</si>
  <si>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</si>
  <si>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</si>
  <si>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</si>
  <si>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</si>
  <si>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</si>
  <si>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</si>
  <si>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</si>
  <si>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</si>
  <si>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Solution to Assignment 3</t>
  </si>
  <si>
    <r>
      <t xml:space="preserve">Running the model with </t>
    </r>
    <r>
      <rPr>
        <i/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*X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with coefficient </t>
    </r>
    <r>
      <rPr>
        <i/>
        <sz val="12"/>
        <rFont val="Times New Roman"/>
        <family val="1"/>
      </rPr>
      <t>B</t>
    </r>
    <r>
      <rPr>
        <vertAlign val="subscript"/>
        <sz val="12"/>
        <rFont val="Times New Roman"/>
        <family val="1"/>
      </rPr>
      <t xml:space="preserve">4 </t>
    </r>
    <r>
      <rPr>
        <sz val="12"/>
        <rFont val="Times New Roman"/>
        <family val="1"/>
      </rPr>
      <t>yields:</t>
    </r>
  </si>
  <si>
    <r>
      <t xml:space="preserve">Ho: </t>
    </r>
    <r>
      <rPr>
        <i/>
        <sz val="12"/>
        <color indexed="8"/>
        <rFont val="Times New Roman"/>
        <family val="1"/>
      </rPr>
      <t>B</t>
    </r>
    <r>
      <rPr>
        <vertAlign val="subscript"/>
        <sz val="12"/>
        <color indexed="8"/>
        <rFont val="Times New Roman"/>
        <family val="1"/>
      </rPr>
      <t>4</t>
    </r>
    <r>
      <rPr>
        <sz val="12"/>
        <color indexed="8"/>
        <rFont val="Times New Roman"/>
        <family val="1"/>
      </rPr>
      <t xml:space="preserve"> = 0</t>
    </r>
  </si>
  <si>
    <r>
      <t>H</t>
    </r>
    <r>
      <rPr>
        <vertAlign val="sub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: </t>
    </r>
    <r>
      <rPr>
        <i/>
        <sz val="12"/>
        <color indexed="8"/>
        <rFont val="Times New Roman"/>
        <family val="1"/>
      </rPr>
      <t>B</t>
    </r>
    <r>
      <rPr>
        <vertAlign val="subscript"/>
        <sz val="12"/>
        <color indexed="8"/>
        <rFont val="Times New Roman"/>
        <family val="1"/>
      </rPr>
      <t>4</t>
    </r>
    <r>
      <rPr>
        <sz val="12"/>
        <color indexed="8"/>
        <rFont val="Times New Roman"/>
        <family val="1"/>
      </rPr>
      <t xml:space="preserve"> &lt; 0</t>
    </r>
  </si>
  <si>
    <t>negative interaction)</t>
  </si>
  <si>
    <t xml:space="preserve">Since the test is one tailed the p-value is one half of what is reporter or it is </t>
  </si>
  <si>
    <r>
      <rPr>
        <i/>
        <sz val="12"/>
        <color indexed="8"/>
        <rFont val="Arial"/>
        <family val="2"/>
      </rPr>
      <t>α</t>
    </r>
    <r>
      <rPr>
        <sz val="12"/>
        <color indexed="8"/>
        <rFont val="Times New Roman"/>
        <family val="1"/>
      </rPr>
      <t xml:space="preserve"> = .10</t>
    </r>
  </si>
  <si>
    <r>
      <rPr>
        <i/>
        <sz val="10"/>
        <rFont val="Times New Roman"/>
        <family val="1"/>
      </rPr>
      <t>X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*</t>
    </r>
    <r>
      <rPr>
        <i/>
        <sz val="10"/>
        <rFont val="Times New Roman"/>
        <family val="1"/>
      </rPr>
      <t>X</t>
    </r>
    <r>
      <rPr>
        <vertAlign val="subscript"/>
        <sz val="10"/>
        <rFont val="Times New Roman"/>
        <family val="1"/>
      </rPr>
      <t>3</t>
    </r>
  </si>
  <si>
    <t>a negative significant interaction between these variables</t>
  </si>
  <si>
    <t>Since it is less than the level of significance we can reject the null, and conclude that there is</t>
  </si>
  <si>
    <t>BANKS</t>
  </si>
  <si>
    <t>COMPUTERS</t>
  </si>
  <si>
    <t>CONSTRUCTION</t>
  </si>
  <si>
    <t>ENERGY</t>
  </si>
  <si>
    <t>Banks</t>
  </si>
  <si>
    <t>Comp</t>
  </si>
  <si>
    <t>Constr</t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</si>
  <si>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: at least one </t>
    </r>
    <r>
      <rPr>
        <i/>
        <sz val="10"/>
        <rFont val="Arial"/>
        <family val="2"/>
      </rPr>
      <t>B</t>
    </r>
    <r>
      <rPr>
        <sz val="10"/>
        <rFont val="Arial"/>
        <family val="2"/>
      </rPr>
      <t xml:space="preserve"> ≠ 0</t>
    </r>
  </si>
  <si>
    <r>
      <t>H</t>
    </r>
    <r>
      <rPr>
        <vertAlign val="subscript"/>
        <sz val="12"/>
        <color indexed="8"/>
        <rFont val="Arial"/>
        <family val="2"/>
      </rPr>
      <t>o</t>
    </r>
    <r>
      <rPr>
        <sz val="12"/>
        <color theme="1"/>
        <rFont val="Arial"/>
        <family val="2"/>
      </rPr>
      <t xml:space="preserve">: </t>
    </r>
    <r>
      <rPr>
        <i/>
        <sz val="12"/>
        <color indexed="8"/>
        <rFont val="Arial"/>
        <family val="2"/>
      </rPr>
      <t>B</t>
    </r>
    <r>
      <rPr>
        <vertAlign val="subscript"/>
        <sz val="12"/>
        <color indexed="8"/>
        <rFont val="Arial"/>
        <family val="2"/>
      </rPr>
      <t>4</t>
    </r>
    <r>
      <rPr>
        <sz val="12"/>
        <color theme="1"/>
        <rFont val="Arial"/>
        <family val="2"/>
      </rPr>
      <t xml:space="preserve"> = </t>
    </r>
    <r>
      <rPr>
        <i/>
        <sz val="12"/>
        <color indexed="8"/>
        <rFont val="Arial"/>
        <family val="2"/>
      </rPr>
      <t>B</t>
    </r>
    <r>
      <rPr>
        <vertAlign val="subscript"/>
        <sz val="12"/>
        <color indexed="8"/>
        <rFont val="Arial"/>
        <family val="2"/>
      </rPr>
      <t>5</t>
    </r>
    <r>
      <rPr>
        <sz val="12"/>
        <color theme="1"/>
        <rFont val="Arial"/>
        <family val="2"/>
      </rPr>
      <t xml:space="preserve"> </t>
    </r>
    <r>
      <rPr>
        <i/>
        <sz val="12"/>
        <color indexed="8"/>
        <rFont val="Arial"/>
        <family val="2"/>
      </rPr>
      <t>= B</t>
    </r>
    <r>
      <rPr>
        <vertAlign val="subscript"/>
        <sz val="12"/>
        <color indexed="8"/>
        <rFont val="Arial"/>
        <family val="2"/>
      </rPr>
      <t>6</t>
    </r>
    <r>
      <rPr>
        <sz val="12"/>
        <color theme="1"/>
        <rFont val="Arial"/>
        <family val="2"/>
      </rPr>
      <t xml:space="preserve"> =0</t>
    </r>
  </si>
  <si>
    <t>To test the inclusion of the industry type more formally:</t>
  </si>
  <si>
    <t xml:space="preserve"> </t>
  </si>
  <si>
    <r>
      <t>SSE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</t>
    </r>
  </si>
  <si>
    <r>
      <t>SSE</t>
    </r>
    <r>
      <rPr>
        <vertAlign val="subscript"/>
        <sz val="10"/>
        <rFont val="Arial"/>
        <family val="2"/>
      </rPr>
      <t>C</t>
    </r>
  </si>
  <si>
    <t>From assignment 2</t>
  </si>
  <si>
    <t>From the current output</t>
  </si>
  <si>
    <r>
      <rPr>
        <i/>
        <sz val="10"/>
        <rFont val="Arial"/>
        <family val="2"/>
      </rPr>
      <t>k</t>
    </r>
    <r>
      <rPr>
        <sz val="10"/>
        <rFont val="Arial"/>
        <family val="2"/>
      </rPr>
      <t xml:space="preserve"> = 6</t>
    </r>
  </si>
  <si>
    <r>
      <rPr>
        <i/>
        <sz val="10"/>
        <rFont val="Arial"/>
        <family val="2"/>
      </rPr>
      <t>g</t>
    </r>
    <r>
      <rPr>
        <sz val="10"/>
        <rFont val="Arial"/>
        <family val="2"/>
      </rPr>
      <t xml:space="preserve"> = 3</t>
    </r>
  </si>
  <si>
    <r>
      <rPr>
        <i/>
        <sz val="10"/>
        <rFont val="Arial"/>
        <family val="2"/>
      </rPr>
      <t>F</t>
    </r>
    <r>
      <rPr>
        <sz val="10"/>
        <rFont val="Arial"/>
        <family val="2"/>
      </rPr>
      <t xml:space="preserve"> = </t>
    </r>
  </si>
  <si>
    <t>Critical value of F has 3 and 89 df, at .10</t>
  </si>
  <si>
    <t xml:space="preserve">We can thus reject the null and conculed that the industry membership is a significant factor in the return on capital </t>
  </si>
  <si>
    <r>
      <t>Y = A + B</t>
    </r>
    <r>
      <rPr>
        <vertAlign val="subscript"/>
        <sz val="12"/>
        <color theme="1"/>
        <rFont val="Arial"/>
        <family val="2"/>
      </rPr>
      <t>1</t>
    </r>
    <r>
      <rPr>
        <i/>
        <sz val="12"/>
        <color theme="1"/>
        <rFont val="Arial"/>
        <family val="2"/>
      </rPr>
      <t>X</t>
    </r>
    <r>
      <rPr>
        <vertAlign val="subscript"/>
        <sz val="12"/>
        <color theme="1"/>
        <rFont val="Arial"/>
        <family val="2"/>
      </rPr>
      <t>1</t>
    </r>
    <r>
      <rPr>
        <i/>
        <sz val="12"/>
        <color theme="1"/>
        <rFont val="Arial"/>
        <family val="2"/>
      </rPr>
      <t xml:space="preserve"> +  B</t>
    </r>
    <r>
      <rPr>
        <vertAlign val="subscript"/>
        <sz val="12"/>
        <color theme="1"/>
        <rFont val="Arial"/>
        <family val="2"/>
      </rPr>
      <t>2</t>
    </r>
    <r>
      <rPr>
        <i/>
        <sz val="12"/>
        <color theme="1"/>
        <rFont val="Arial"/>
        <family val="2"/>
      </rPr>
      <t>X</t>
    </r>
    <r>
      <rPr>
        <i/>
        <vertAlign val="subscript"/>
        <sz val="12"/>
        <color theme="1"/>
        <rFont val="Arial"/>
        <family val="2"/>
      </rPr>
      <t>2</t>
    </r>
    <r>
      <rPr>
        <vertAlign val="subscript"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+ B</t>
    </r>
    <r>
      <rPr>
        <i/>
        <vertAlign val="subscript"/>
        <sz val="12"/>
        <color theme="1"/>
        <rFont val="Arial"/>
        <family val="2"/>
      </rPr>
      <t>3</t>
    </r>
    <r>
      <rPr>
        <i/>
        <sz val="12"/>
        <color theme="1"/>
        <rFont val="Arial"/>
        <family val="2"/>
      </rPr>
      <t>X</t>
    </r>
    <r>
      <rPr>
        <vertAlign val="subscript"/>
        <sz val="12"/>
        <color theme="1"/>
        <rFont val="Arial"/>
        <family val="2"/>
      </rPr>
      <t>3</t>
    </r>
    <r>
      <rPr>
        <i/>
        <vertAlign val="subscript"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+ B</t>
    </r>
    <r>
      <rPr>
        <vertAlign val="subscript"/>
        <sz val="12"/>
        <color theme="1"/>
        <rFont val="Arial"/>
        <family val="2"/>
      </rPr>
      <t>4</t>
    </r>
    <r>
      <rPr>
        <i/>
        <sz val="12"/>
        <color theme="1"/>
        <rFont val="Arial"/>
        <family val="2"/>
      </rPr>
      <t>X</t>
    </r>
    <r>
      <rPr>
        <vertAlign val="subscript"/>
        <sz val="12"/>
        <color theme="1"/>
        <rFont val="Arial"/>
        <family val="2"/>
      </rPr>
      <t>2</t>
    </r>
    <r>
      <rPr>
        <i/>
        <sz val="12"/>
        <color theme="1"/>
        <rFont val="Arial"/>
        <family val="2"/>
      </rPr>
      <t>X</t>
    </r>
    <r>
      <rPr>
        <vertAlign val="subscript"/>
        <sz val="12"/>
        <color theme="1"/>
        <rFont val="Arial"/>
        <family val="2"/>
      </rPr>
      <t>3</t>
    </r>
    <r>
      <rPr>
        <i/>
        <vertAlign val="subscript"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+ </t>
    </r>
    <r>
      <rPr>
        <i/>
        <sz val="12"/>
        <color theme="1"/>
        <rFont val="Symbol"/>
        <family val="1"/>
        <charset val="2"/>
      </rPr>
      <t>e</t>
    </r>
  </si>
  <si>
    <t>Y</t>
  </si>
  <si>
    <r>
      <t>X</t>
    </r>
    <r>
      <rPr>
        <i/>
        <vertAlign val="subscript"/>
        <sz val="12"/>
        <color theme="1"/>
        <rFont val="Arial"/>
        <family val="2"/>
      </rPr>
      <t>1</t>
    </r>
  </si>
  <si>
    <r>
      <t>X</t>
    </r>
    <r>
      <rPr>
        <i/>
        <vertAlign val="subscript"/>
        <sz val="12"/>
        <color theme="1"/>
        <rFont val="Arial"/>
        <family val="2"/>
      </rPr>
      <t>2</t>
    </r>
  </si>
  <si>
    <r>
      <t>X</t>
    </r>
    <r>
      <rPr>
        <i/>
        <vertAlign val="subscript"/>
        <sz val="12"/>
        <color theme="1"/>
        <rFont val="Arial"/>
        <family val="2"/>
      </rPr>
      <t>3</t>
    </r>
  </si>
  <si>
    <r>
      <rPr>
        <i/>
        <sz val="10"/>
        <rFont val="Times New Roman"/>
        <family val="1"/>
        <scheme val="minor"/>
      </rPr>
      <t>X</t>
    </r>
    <r>
      <rPr>
        <vertAlign val="subscript"/>
        <sz val="10"/>
        <rFont val="Times New Roman"/>
        <family val="1"/>
        <scheme val="minor"/>
      </rPr>
      <t>2</t>
    </r>
    <r>
      <rPr>
        <sz val="10"/>
        <rFont val="Times New Roman"/>
        <family val="1"/>
        <scheme val="minor"/>
      </rPr>
      <t>*</t>
    </r>
    <r>
      <rPr>
        <i/>
        <sz val="10"/>
        <rFont val="Times New Roman"/>
        <family val="1"/>
        <scheme val="minor"/>
      </rPr>
      <t>X</t>
    </r>
    <r>
      <rPr>
        <vertAlign val="subscript"/>
        <sz val="10"/>
        <rFont val="Times New Roman"/>
        <family val="1"/>
        <scheme val="minor"/>
      </rPr>
      <t>3</t>
    </r>
  </si>
  <si>
    <r>
      <t xml:space="preserve">since </t>
    </r>
    <r>
      <rPr>
        <i/>
        <sz val="12"/>
        <color theme="1"/>
        <rFont val="Times New Roman"/>
        <family val="1"/>
      </rPr>
      <t>B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&gt; 0 and </t>
    </r>
    <r>
      <rPr>
        <i/>
        <sz val="12"/>
        <color theme="1"/>
        <rFont val="Times New Roman"/>
        <family val="1"/>
      </rPr>
      <t>B</t>
    </r>
    <r>
      <rPr>
        <vertAlign val="subscript"/>
        <sz val="12"/>
        <color theme="1"/>
        <rFont val="Times New Roman"/>
        <family val="1"/>
      </rPr>
      <t xml:space="preserve">4 </t>
    </r>
    <r>
      <rPr>
        <sz val="12"/>
        <color theme="1"/>
        <rFont val="Times New Roman"/>
        <family val="1"/>
      </rPr>
      <t xml:space="preserve">&lt; 0, a higer </t>
    </r>
    <r>
      <rPr>
        <i/>
        <sz val="12"/>
        <color theme="1"/>
        <rFont val="Times New Roman"/>
        <family val="1"/>
      </rPr>
      <t>X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will make the above derivative smaller,</t>
    </r>
    <r>
      <rPr>
        <i/>
        <sz val="12"/>
        <color theme="1"/>
        <rFont val="Times New Roman"/>
        <family val="1"/>
      </rPr>
      <t xml:space="preserve"> i.e.</t>
    </r>
    <r>
      <rPr>
        <sz val="12"/>
        <color theme="1"/>
        <rFont val="Times New Roman"/>
        <family val="1"/>
      </rPr>
      <t xml:space="preserve"> a high deb/cap</t>
    </r>
  </si>
  <si>
    <t xml:space="preserve">will moderate the impact of the margin </t>
  </si>
  <si>
    <r>
      <t xml:space="preserve">The partial derivative of </t>
    </r>
    <r>
      <rPr>
        <i/>
        <sz val="12"/>
        <color theme="1"/>
        <rFont val="Times New Roman"/>
        <family val="1"/>
      </rPr>
      <t>Y</t>
    </r>
    <r>
      <rPr>
        <sz val="12"/>
        <color theme="1"/>
        <rFont val="Times New Roman"/>
        <family val="1"/>
      </rPr>
      <t xml:space="preserve"> with respcer to margin, </t>
    </r>
    <r>
      <rPr>
        <i/>
        <sz val="12"/>
        <color theme="1"/>
        <rFont val="Times New Roman"/>
        <family val="1"/>
      </rPr>
      <t>X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 is given by  </t>
    </r>
    <r>
      <rPr>
        <i/>
        <sz val="12"/>
        <color theme="1"/>
        <rFont val="Times New Roman"/>
        <family val="1"/>
      </rPr>
      <t>B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+ </t>
    </r>
    <r>
      <rPr>
        <i/>
        <sz val="12"/>
        <color theme="1"/>
        <rFont val="Times New Roman"/>
        <family val="1"/>
      </rPr>
      <t>B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*</t>
    </r>
    <r>
      <rPr>
        <i/>
        <sz val="12"/>
        <color theme="1"/>
        <rFont val="Times New Roman"/>
        <family val="1"/>
      </rPr>
      <t>X</t>
    </r>
    <r>
      <rPr>
        <vertAlign val="subscript"/>
        <sz val="12"/>
        <color theme="1"/>
        <rFont val="Times New Roman"/>
        <family val="1"/>
      </rPr>
      <t>3</t>
    </r>
  </si>
  <si>
    <t>HI x PE</t>
  </si>
  <si>
    <t xml:space="preserve">PE2 </t>
  </si>
  <si>
    <t xml:space="preserve">HI2 </t>
  </si>
  <si>
    <t>P- E</t>
  </si>
  <si>
    <t>52WK HI</t>
  </si>
  <si>
    <r>
      <t>only with PE</t>
    </r>
    <r>
      <rPr>
        <vertAlign val="superscript"/>
        <sz val="10"/>
        <rFont val="Arial"/>
        <family val="2"/>
      </rPr>
      <t>2</t>
    </r>
  </si>
  <si>
    <t>complete second order model</t>
  </si>
  <si>
    <r>
      <t>PE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</si>
  <si>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r>
      <t>HI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</si>
  <si>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Market Value</t>
  </si>
  <si>
    <t>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</si>
</sst>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i/>
      <sz val="12"/>
      <color indexed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name val="Arial"/>
      <family val="2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color indexed="8"/>
      <name val="Times New Roman"/>
      <family val="1"/>
    </font>
    <font>
      <vertAlign val="subscript"/>
      <sz val="12"/>
      <color indexed="8"/>
      <name val="Arial"/>
      <family val="2"/>
    </font>
    <font>
      <i/>
      <sz val="12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C00000"/>
      <name val="Arial"/>
      <family val="2"/>
    </font>
    <font>
      <sz val="10"/>
      <color rgb="FFC00000"/>
      <name val="Arial"/>
      <family val="2"/>
    </font>
    <font>
      <vertAlign val="subscript"/>
      <sz val="12"/>
      <color theme="1"/>
      <name val="Times New Roman"/>
      <family val="1"/>
    </font>
    <font>
      <vertAlign val="subscript"/>
      <sz val="12"/>
      <color theme="1"/>
      <name val="Arial"/>
      <family val="2"/>
    </font>
    <font>
      <i/>
      <vertAlign val="subscript"/>
      <sz val="12"/>
      <color theme="1"/>
      <name val="Arial"/>
      <family val="2"/>
    </font>
    <font>
      <i/>
      <sz val="12"/>
      <color theme="1"/>
      <name val="Symbol"/>
      <family val="1"/>
      <charset val="2"/>
    </font>
    <font>
      <i/>
      <sz val="12"/>
      <color theme="1"/>
      <name val="Times New Roman"/>
      <family val="1"/>
      <scheme val="minor"/>
    </font>
    <font>
      <i/>
      <sz val="10"/>
      <name val="Times New Roman"/>
      <family val="1"/>
      <scheme val="minor"/>
    </font>
    <font>
      <vertAlign val="subscript"/>
      <sz val="10"/>
      <name val="Times New Roman"/>
      <family val="1"/>
      <scheme val="minor"/>
    </font>
    <font>
      <sz val="10"/>
      <name val="Times New Roman"/>
      <family val="1"/>
      <scheme val="minor"/>
    </font>
    <font>
      <vertAlign val="superscript"/>
      <sz val="10"/>
      <name val="Arial"/>
      <family val="2"/>
    </font>
    <font>
      <b/>
      <sz val="1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37"/>
    <xf numFmtId="0" fontId="1" fillId="0" borderId="0" xfId="37" applyAlignment="1">
      <alignment horizontal="right"/>
    </xf>
    <xf numFmtId="0" fontId="21" fillId="0" borderId="0" xfId="37" applyFont="1"/>
    <xf numFmtId="0" fontId="1" fillId="0" borderId="0" xfId="37" applyFill="1"/>
    <xf numFmtId="0" fontId="0" fillId="0" borderId="0" xfId="0" applyFill="1" applyBorder="1" applyAlignment="1"/>
    <xf numFmtId="0" fontId="0" fillId="0" borderId="10" xfId="0" applyFill="1" applyBorder="1" applyAlignment="1"/>
    <xf numFmtId="0" fontId="34" fillId="0" borderId="11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Continuous"/>
    </xf>
    <xf numFmtId="0" fontId="23" fillId="0" borderId="0" xfId="37" applyFont="1" applyAlignment="1">
      <alignment horizontal="right"/>
    </xf>
    <xf numFmtId="0" fontId="35" fillId="0" borderId="0" xfId="0" applyFont="1"/>
    <xf numFmtId="0" fontId="23" fillId="0" borderId="0" xfId="37" applyFont="1"/>
    <xf numFmtId="0" fontId="36" fillId="0" borderId="11" xfId="0" applyFont="1" applyFill="1" applyBorder="1" applyAlignment="1">
      <alignment horizontal="centerContinuous"/>
    </xf>
    <xf numFmtId="0" fontId="35" fillId="0" borderId="0" xfId="0" applyFont="1" applyFill="1" applyBorder="1" applyAlignment="1"/>
    <xf numFmtId="0" fontId="35" fillId="0" borderId="10" xfId="0" applyFont="1" applyFill="1" applyBorder="1" applyAlignment="1"/>
    <xf numFmtId="0" fontId="36" fillId="0" borderId="11" xfId="0" applyFont="1" applyFill="1" applyBorder="1" applyAlignment="1">
      <alignment horizontal="center"/>
    </xf>
    <xf numFmtId="0" fontId="26" fillId="0" borderId="0" xfId="0" applyFont="1"/>
    <xf numFmtId="0" fontId="37" fillId="0" borderId="0" xfId="0" applyFont="1"/>
    <xf numFmtId="0" fontId="29" fillId="0" borderId="0" xfId="37" applyFont="1"/>
    <xf numFmtId="0" fontId="23" fillId="0" borderId="10" xfId="37" applyFont="1" applyFill="1" applyBorder="1" applyAlignment="1">
      <alignment horizontal="left"/>
    </xf>
    <xf numFmtId="0" fontId="21" fillId="0" borderId="0" xfId="37" applyFont="1" applyAlignment="1">
      <alignment horizontal="right" vertical="center"/>
    </xf>
    <xf numFmtId="0" fontId="38" fillId="0" borderId="0" xfId="37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3" fontId="1" fillId="0" borderId="0" xfId="37" applyNumberFormat="1"/>
    <xf numFmtId="0" fontId="1" fillId="0" borderId="10" xfId="37" applyFill="1" applyBorder="1" applyAlignment="1"/>
    <xf numFmtId="0" fontId="1" fillId="0" borderId="0" xfId="37" applyFill="1" applyBorder="1" applyAlignment="1"/>
    <xf numFmtId="0" fontId="19" fillId="0" borderId="11" xfId="37" applyFont="1" applyFill="1" applyBorder="1" applyAlignment="1">
      <alignment horizontal="center"/>
    </xf>
    <xf numFmtId="0" fontId="19" fillId="0" borderId="11" xfId="37" applyFont="1" applyFill="1" applyBorder="1" applyAlignment="1">
      <alignment horizontal="centerContinuous"/>
    </xf>
    <xf numFmtId="0" fontId="1" fillId="0" borderId="0" xfId="37" applyFont="1"/>
    <xf numFmtId="3" fontId="1" fillId="0" borderId="12" xfId="37" applyNumberFormat="1" applyBorder="1"/>
    <xf numFmtId="0" fontId="1" fillId="0" borderId="0" xfId="37" applyAlignment="1">
      <alignment horizontal="center"/>
    </xf>
    <xf numFmtId="3" fontId="1" fillId="0" borderId="0" xfId="37" applyNumberFormat="1" applyAlignment="1">
      <alignment horizontal="center"/>
    </xf>
    <xf numFmtId="3" fontId="1" fillId="0" borderId="12" xfId="37" applyNumberFormat="1" applyBorder="1" applyAlignment="1">
      <alignment horizontal="center"/>
    </xf>
    <xf numFmtId="0" fontId="1" fillId="0" borderId="0" xfId="37" applyNumberFormat="1" applyAlignment="1">
      <alignment horizontal="center"/>
    </xf>
    <xf numFmtId="0" fontId="1" fillId="0" borderId="0" xfId="37" applyFont="1" applyFill="1" applyAlignment="1">
      <alignment horizontal="center"/>
    </xf>
    <xf numFmtId="3" fontId="1" fillId="0" borderId="12" xfId="37" applyNumberFormat="1" applyFont="1" applyFill="1" applyBorder="1" applyAlignment="1">
      <alignment horizontal="center"/>
    </xf>
    <xf numFmtId="0" fontId="1" fillId="24" borderId="0" xfId="37" applyNumberFormat="1" applyFont="1" applyFill="1" applyAlignment="1">
      <alignment horizontal="center"/>
    </xf>
    <xf numFmtId="0" fontId="21" fillId="25" borderId="0" xfId="37" applyFont="1" applyFill="1" applyAlignment="1">
      <alignment horizontal="center"/>
    </xf>
    <xf numFmtId="3" fontId="21" fillId="25" borderId="12" xfId="37" applyNumberFormat="1" applyFont="1" applyFill="1" applyBorder="1" applyAlignment="1">
      <alignment horizontal="center"/>
    </xf>
    <xf numFmtId="0" fontId="21" fillId="25" borderId="0" xfId="37" applyFont="1" applyFill="1" applyAlignment="1"/>
    <xf numFmtId="0" fontId="48" fillId="0" borderId="0" xfId="37" applyFont="1"/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752475</xdr:colOff>
          <xdr:row>32</xdr:row>
          <xdr:rowOff>95250</xdr:rowOff>
        </xdr:from>
        <xdr:to>
          <xdr:col>13</xdr:col>
          <xdr:colOff>76200</xdr:colOff>
          <xdr:row>34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opLeftCell="A13" workbookViewId="0">
      <selection activeCell="K41" sqref="K41"/>
    </sheetView>
  </sheetViews>
  <sheetFormatPr defaultRowHeight="15" x14ac:dyDescent="0.2"/>
  <sheetData>
    <row r="1" spans="1:16" ht="15.75" x14ac:dyDescent="0.25">
      <c r="D1" s="16" t="s">
        <v>124</v>
      </c>
    </row>
    <row r="2" spans="1:16" ht="18.75" x14ac:dyDescent="0.35">
      <c r="A2" s="17">
        <v>11</v>
      </c>
      <c r="I2" s="18" t="s">
        <v>125</v>
      </c>
    </row>
    <row r="3" spans="1:16" ht="19.5" x14ac:dyDescent="0.35">
      <c r="C3" s="23" t="s">
        <v>155</v>
      </c>
      <c r="D3" s="23" t="s">
        <v>156</v>
      </c>
      <c r="E3" s="23" t="s">
        <v>157</v>
      </c>
      <c r="F3" s="23" t="s">
        <v>158</v>
      </c>
      <c r="G3" s="24" t="s">
        <v>159</v>
      </c>
      <c r="I3" s="22" t="s">
        <v>154</v>
      </c>
      <c r="J3" s="22"/>
      <c r="K3" s="22"/>
      <c r="L3" s="22"/>
    </row>
    <row r="4" spans="1:16" ht="15.75" x14ac:dyDescent="0.25">
      <c r="C4" s="2" t="s">
        <v>0</v>
      </c>
      <c r="D4" s="9" t="s">
        <v>1</v>
      </c>
      <c r="E4" s="9" t="s">
        <v>2</v>
      </c>
      <c r="F4" s="9" t="s">
        <v>3</v>
      </c>
      <c r="H4" s="10"/>
      <c r="I4" s="10" t="s">
        <v>100</v>
      </c>
      <c r="J4" s="10"/>
      <c r="K4" s="10"/>
      <c r="L4" s="10"/>
      <c r="M4" s="10"/>
      <c r="N4" s="10"/>
      <c r="O4" s="10"/>
      <c r="P4" s="10"/>
    </row>
    <row r="5" spans="1:16" ht="16.5" thickBot="1" x14ac:dyDescent="0.3">
      <c r="A5" s="1" t="s">
        <v>4</v>
      </c>
      <c r="B5" s="1"/>
      <c r="C5" s="1">
        <v>17.2</v>
      </c>
      <c r="D5" s="11">
        <v>7178</v>
      </c>
      <c r="E5" s="11">
        <v>38.1</v>
      </c>
      <c r="F5" s="11">
        <v>28.5</v>
      </c>
      <c r="G5" s="10">
        <f>E5*F5</f>
        <v>1085.8500000000001</v>
      </c>
      <c r="H5" s="10"/>
      <c r="I5" s="10"/>
      <c r="J5" s="10"/>
      <c r="K5" s="10"/>
      <c r="L5" s="10"/>
      <c r="M5" s="10"/>
      <c r="N5" s="10"/>
      <c r="O5" s="10"/>
      <c r="P5" s="10"/>
    </row>
    <row r="6" spans="1:16" ht="15.75" x14ac:dyDescent="0.25">
      <c r="A6" s="1" t="s">
        <v>5</v>
      </c>
      <c r="B6" s="1"/>
      <c r="C6" s="1">
        <v>11.9</v>
      </c>
      <c r="D6" s="11">
        <v>1437</v>
      </c>
      <c r="E6" s="11">
        <v>26.7</v>
      </c>
      <c r="F6" s="11">
        <v>24.3</v>
      </c>
      <c r="G6" s="10">
        <f t="shared" ref="G6:G69" si="0">E6*F6</f>
        <v>648.80999999999995</v>
      </c>
      <c r="H6" s="10"/>
      <c r="I6" s="12" t="s">
        <v>101</v>
      </c>
      <c r="J6" s="12"/>
      <c r="K6" s="10"/>
      <c r="L6" s="10"/>
      <c r="M6" s="10"/>
      <c r="N6" s="10"/>
      <c r="O6" s="10"/>
      <c r="P6" s="10"/>
    </row>
    <row r="7" spans="1:16" ht="15.75" x14ac:dyDescent="0.25">
      <c r="A7" s="1" t="s">
        <v>6</v>
      </c>
      <c r="B7" s="1"/>
      <c r="C7" s="1">
        <v>17.100000000000001</v>
      </c>
      <c r="D7" s="11">
        <v>3948</v>
      </c>
      <c r="E7" s="11">
        <v>38.9</v>
      </c>
      <c r="F7" s="11">
        <v>65.599999999999994</v>
      </c>
      <c r="G7" s="10">
        <f t="shared" si="0"/>
        <v>2551.8399999999997</v>
      </c>
      <c r="H7" s="10"/>
      <c r="I7" s="13" t="s">
        <v>102</v>
      </c>
      <c r="J7" s="13">
        <v>0.51170980147494516</v>
      </c>
      <c r="K7" s="10"/>
      <c r="L7" s="10"/>
      <c r="M7" s="10"/>
      <c r="N7" s="10"/>
      <c r="O7" s="10"/>
      <c r="P7" s="10"/>
    </row>
    <row r="8" spans="1:16" ht="15.75" x14ac:dyDescent="0.25">
      <c r="A8" s="1" t="s">
        <v>7</v>
      </c>
      <c r="B8" s="1"/>
      <c r="C8" s="1">
        <v>15.4</v>
      </c>
      <c r="D8" s="11">
        <v>1672</v>
      </c>
      <c r="E8" s="11">
        <v>27</v>
      </c>
      <c r="F8" s="11">
        <v>26.4</v>
      </c>
      <c r="G8" s="10">
        <f t="shared" si="0"/>
        <v>712.8</v>
      </c>
      <c r="H8" s="10"/>
      <c r="I8" s="13" t="s">
        <v>103</v>
      </c>
      <c r="J8" s="13">
        <v>0.2618469209255278</v>
      </c>
      <c r="K8" s="10"/>
      <c r="L8" s="10"/>
      <c r="M8" s="10"/>
      <c r="N8" s="10"/>
      <c r="O8" s="10"/>
      <c r="P8" s="10"/>
    </row>
    <row r="9" spans="1:16" ht="15.75" x14ac:dyDescent="0.25">
      <c r="A9" s="1" t="s">
        <v>8</v>
      </c>
      <c r="B9" s="1"/>
      <c r="C9" s="1">
        <v>16.600000000000001</v>
      </c>
      <c r="D9" s="11">
        <v>4123</v>
      </c>
      <c r="E9" s="11">
        <v>34.799999999999997</v>
      </c>
      <c r="F9" s="11">
        <v>46.4</v>
      </c>
      <c r="G9" s="10">
        <f t="shared" si="0"/>
        <v>1614.7199999999998</v>
      </c>
      <c r="H9" s="10"/>
      <c r="I9" s="13" t="s">
        <v>104</v>
      </c>
      <c r="J9" s="13">
        <v>0.22940063173544112</v>
      </c>
      <c r="K9" s="10"/>
      <c r="L9" s="10"/>
      <c r="M9" s="10"/>
      <c r="N9" s="10"/>
      <c r="O9" s="10"/>
      <c r="P9" s="10"/>
    </row>
    <row r="10" spans="1:16" ht="15.75" x14ac:dyDescent="0.25">
      <c r="A10" s="1" t="s">
        <v>9</v>
      </c>
      <c r="B10" s="1"/>
      <c r="C10" s="1">
        <v>15.1</v>
      </c>
      <c r="D10" s="11">
        <v>2317</v>
      </c>
      <c r="E10" s="11">
        <v>21.3</v>
      </c>
      <c r="F10" s="11">
        <v>20.100000000000001</v>
      </c>
      <c r="G10" s="10">
        <f t="shared" si="0"/>
        <v>428.13000000000005</v>
      </c>
      <c r="H10" s="10"/>
      <c r="I10" s="13" t="s">
        <v>105</v>
      </c>
      <c r="J10" s="13">
        <v>7.343715924536542</v>
      </c>
      <c r="K10" s="10"/>
      <c r="L10" s="10"/>
      <c r="M10" s="10"/>
      <c r="N10" s="10"/>
      <c r="O10" s="10"/>
      <c r="P10" s="10"/>
    </row>
    <row r="11" spans="1:16" ht="16.5" thickBot="1" x14ac:dyDescent="0.3">
      <c r="A11" s="1" t="s">
        <v>10</v>
      </c>
      <c r="B11" s="1"/>
      <c r="C11" s="1">
        <v>13.7</v>
      </c>
      <c r="D11" s="11">
        <v>6804</v>
      </c>
      <c r="E11" s="11">
        <v>36.6</v>
      </c>
      <c r="F11" s="11">
        <v>17.7</v>
      </c>
      <c r="G11" s="10">
        <f t="shared" si="0"/>
        <v>647.82000000000005</v>
      </c>
      <c r="H11" s="10"/>
      <c r="I11" s="14" t="s">
        <v>106</v>
      </c>
      <c r="J11" s="14">
        <v>96</v>
      </c>
      <c r="K11" s="10"/>
      <c r="L11" s="10"/>
      <c r="M11" s="10"/>
      <c r="N11" s="10"/>
      <c r="O11" s="10"/>
      <c r="P11" s="10"/>
    </row>
    <row r="12" spans="1:16" ht="15.75" x14ac:dyDescent="0.25">
      <c r="A12" s="1" t="s">
        <v>11</v>
      </c>
      <c r="B12" s="1"/>
      <c r="C12" s="1">
        <v>15.9</v>
      </c>
      <c r="D12" s="11">
        <v>4418</v>
      </c>
      <c r="E12" s="11">
        <v>21.5</v>
      </c>
      <c r="F12" s="11">
        <v>65.8</v>
      </c>
      <c r="G12" s="10">
        <f t="shared" si="0"/>
        <v>1414.7</v>
      </c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16.5" thickBot="1" x14ac:dyDescent="0.3">
      <c r="A13" s="1" t="s">
        <v>12</v>
      </c>
      <c r="B13" s="1"/>
      <c r="C13" s="1">
        <v>14.6</v>
      </c>
      <c r="D13" s="11">
        <v>3592</v>
      </c>
      <c r="E13" s="11">
        <v>23.8</v>
      </c>
      <c r="F13" s="11">
        <v>17</v>
      </c>
      <c r="G13" s="10">
        <f t="shared" si="0"/>
        <v>404.6</v>
      </c>
      <c r="H13" s="10"/>
      <c r="I13" s="10" t="s">
        <v>107</v>
      </c>
      <c r="J13" s="10"/>
      <c r="K13" s="10"/>
      <c r="L13" s="10"/>
      <c r="M13" s="10"/>
      <c r="N13" s="10"/>
      <c r="O13" s="10"/>
      <c r="P13" s="10"/>
    </row>
    <row r="14" spans="1:16" ht="15.75" x14ac:dyDescent="0.25">
      <c r="A14" s="1" t="s">
        <v>13</v>
      </c>
      <c r="B14" s="1"/>
      <c r="C14" s="1">
        <v>11.3</v>
      </c>
      <c r="D14" s="11">
        <v>1570</v>
      </c>
      <c r="E14" s="11">
        <v>36</v>
      </c>
      <c r="F14" s="11">
        <v>14.1</v>
      </c>
      <c r="G14" s="10">
        <f t="shared" si="0"/>
        <v>507.59999999999997</v>
      </c>
      <c r="H14" s="10"/>
      <c r="I14" s="15"/>
      <c r="J14" s="15" t="s">
        <v>112</v>
      </c>
      <c r="K14" s="15" t="s">
        <v>113</v>
      </c>
      <c r="L14" s="15" t="s">
        <v>114</v>
      </c>
      <c r="M14" s="15" t="s">
        <v>115</v>
      </c>
      <c r="N14" s="15" t="s">
        <v>116</v>
      </c>
      <c r="O14" s="10"/>
      <c r="P14" s="10"/>
    </row>
    <row r="15" spans="1:16" ht="15.75" x14ac:dyDescent="0.25">
      <c r="A15" s="1" t="s">
        <v>14</v>
      </c>
      <c r="B15" s="1"/>
      <c r="C15" s="1">
        <v>14.7</v>
      </c>
      <c r="D15" s="11">
        <v>1414</v>
      </c>
      <c r="E15" s="11">
        <v>26</v>
      </c>
      <c r="F15" s="11">
        <v>0</v>
      </c>
      <c r="G15" s="10">
        <f t="shared" si="0"/>
        <v>0</v>
      </c>
      <c r="H15" s="10"/>
      <c r="I15" s="13" t="s">
        <v>108</v>
      </c>
      <c r="J15" s="13">
        <v>4</v>
      </c>
      <c r="K15" s="13">
        <v>1740.9013641934644</v>
      </c>
      <c r="L15" s="13">
        <v>435.22534104836609</v>
      </c>
      <c r="M15" s="13">
        <v>8.0701654168061197</v>
      </c>
      <c r="N15" s="13">
        <v>1.2933759440945804E-5</v>
      </c>
      <c r="O15" s="10"/>
      <c r="P15" s="10"/>
    </row>
    <row r="16" spans="1:16" ht="15.75" x14ac:dyDescent="0.25">
      <c r="A16" s="1" t="s">
        <v>15</v>
      </c>
      <c r="B16" s="1"/>
      <c r="C16" s="1">
        <v>13.4</v>
      </c>
      <c r="D16" s="11">
        <v>1910</v>
      </c>
      <c r="E16" s="11">
        <v>30.2</v>
      </c>
      <c r="F16" s="11">
        <v>21.4</v>
      </c>
      <c r="G16" s="10">
        <f t="shared" si="0"/>
        <v>646.28</v>
      </c>
      <c r="H16" s="10"/>
      <c r="I16" s="13" t="s">
        <v>109</v>
      </c>
      <c r="J16" s="13">
        <v>91</v>
      </c>
      <c r="K16" s="13">
        <v>4907.6448858065351</v>
      </c>
      <c r="L16" s="13">
        <v>53.930163580291591</v>
      </c>
      <c r="M16" s="13"/>
      <c r="N16" s="13"/>
      <c r="O16" s="10"/>
      <c r="P16" s="10"/>
    </row>
    <row r="17" spans="1:17" ht="16.5" thickBot="1" x14ac:dyDescent="0.3">
      <c r="A17" s="1" t="s">
        <v>16</v>
      </c>
      <c r="B17" s="1"/>
      <c r="C17" s="1">
        <v>14.7</v>
      </c>
      <c r="D17" s="11">
        <v>2594</v>
      </c>
      <c r="E17" s="11">
        <v>24.4</v>
      </c>
      <c r="F17" s="11">
        <v>19</v>
      </c>
      <c r="G17" s="10">
        <f t="shared" si="0"/>
        <v>463.59999999999997</v>
      </c>
      <c r="H17" s="10"/>
      <c r="I17" s="14" t="s">
        <v>110</v>
      </c>
      <c r="J17" s="14">
        <v>95</v>
      </c>
      <c r="K17" s="14">
        <v>6648.5462499999994</v>
      </c>
      <c r="L17" s="14"/>
      <c r="M17" s="14"/>
      <c r="N17" s="14"/>
      <c r="O17" s="10"/>
      <c r="P17" s="10"/>
    </row>
    <row r="18" spans="1:17" ht="16.5" thickBot="1" x14ac:dyDescent="0.3">
      <c r="A18" s="1" t="s">
        <v>17</v>
      </c>
      <c r="B18" s="1"/>
      <c r="C18" s="1">
        <v>15.3</v>
      </c>
      <c r="D18" s="11">
        <v>3379</v>
      </c>
      <c r="E18" s="11">
        <v>28.4</v>
      </c>
      <c r="F18" s="11">
        <v>35.700000000000003</v>
      </c>
      <c r="G18" s="10">
        <f t="shared" si="0"/>
        <v>1013.88</v>
      </c>
      <c r="H18" s="10"/>
      <c r="I18" s="10"/>
      <c r="J18" s="10"/>
      <c r="K18" s="10"/>
      <c r="L18" s="10"/>
      <c r="M18" s="10"/>
      <c r="N18" s="10"/>
      <c r="O18" s="10"/>
      <c r="P18" s="10"/>
    </row>
    <row r="19" spans="1:17" ht="15.75" x14ac:dyDescent="0.25">
      <c r="A19" s="1" t="s">
        <v>18</v>
      </c>
      <c r="B19" s="1"/>
      <c r="C19" s="1">
        <v>16.600000000000001</v>
      </c>
      <c r="D19" s="11">
        <v>1991</v>
      </c>
      <c r="E19" s="11">
        <v>26</v>
      </c>
      <c r="F19" s="11">
        <v>21.9</v>
      </c>
      <c r="G19" s="10">
        <f t="shared" si="0"/>
        <v>569.4</v>
      </c>
      <c r="H19" s="10"/>
      <c r="I19" s="15"/>
      <c r="J19" s="15" t="s">
        <v>117</v>
      </c>
      <c r="K19" s="15" t="s">
        <v>105</v>
      </c>
      <c r="L19" s="15" t="s">
        <v>118</v>
      </c>
      <c r="M19" s="15" t="s">
        <v>119</v>
      </c>
      <c r="N19" s="15" t="s">
        <v>120</v>
      </c>
      <c r="O19" s="15" t="s">
        <v>121</v>
      </c>
      <c r="P19" s="10"/>
      <c r="Q19" s="13"/>
    </row>
    <row r="20" spans="1:17" ht="15.75" x14ac:dyDescent="0.25">
      <c r="A20" s="1" t="s">
        <v>19</v>
      </c>
      <c r="B20" s="1"/>
      <c r="C20" s="1">
        <v>15</v>
      </c>
      <c r="D20" s="11">
        <v>7548</v>
      </c>
      <c r="E20" s="11">
        <v>32</v>
      </c>
      <c r="F20" s="11">
        <v>29.5</v>
      </c>
      <c r="G20" s="10">
        <f t="shared" si="0"/>
        <v>944</v>
      </c>
      <c r="H20" s="10"/>
      <c r="I20" s="13" t="s">
        <v>111</v>
      </c>
      <c r="J20" s="13">
        <v>19.279254498781466</v>
      </c>
      <c r="K20" s="13">
        <v>3.3433340717293327</v>
      </c>
      <c r="L20" s="13">
        <v>5.7664756453157286</v>
      </c>
      <c r="M20" s="13">
        <v>1.0991035114333712E-7</v>
      </c>
      <c r="N20" s="13">
        <v>12.638132227380442</v>
      </c>
      <c r="O20" s="13">
        <v>25.920376770182489</v>
      </c>
      <c r="P20" s="10"/>
      <c r="Q20" s="13"/>
    </row>
    <row r="21" spans="1:17" ht="15.75" x14ac:dyDescent="0.25">
      <c r="A21" s="1" t="s">
        <v>20</v>
      </c>
      <c r="B21" s="1"/>
      <c r="C21" s="1">
        <v>12.9</v>
      </c>
      <c r="D21" s="11">
        <v>3802</v>
      </c>
      <c r="E21" s="11">
        <v>24</v>
      </c>
      <c r="F21" s="11">
        <v>26.1</v>
      </c>
      <c r="G21" s="10">
        <f t="shared" si="0"/>
        <v>626.40000000000009</v>
      </c>
      <c r="H21" s="10"/>
      <c r="I21" s="13" t="s">
        <v>1</v>
      </c>
      <c r="J21" s="13">
        <v>-1.7025425204930633E-5</v>
      </c>
      <c r="K21" s="13">
        <v>2.7704248093748444E-5</v>
      </c>
      <c r="L21" s="13">
        <v>-0.61454204233654974</v>
      </c>
      <c r="M21" s="13">
        <v>0.54039072797189491</v>
      </c>
      <c r="N21" s="13">
        <v>-7.2056509470059147E-5</v>
      </c>
      <c r="O21" s="13">
        <v>3.8005659060197882E-5</v>
      </c>
      <c r="P21" s="10"/>
      <c r="Q21" s="13"/>
    </row>
    <row r="22" spans="1:17" ht="15.75" x14ac:dyDescent="0.25">
      <c r="A22" s="1" t="s">
        <v>21</v>
      </c>
      <c r="B22" s="1"/>
      <c r="C22" s="1">
        <v>19.7</v>
      </c>
      <c r="D22" s="11">
        <v>1858</v>
      </c>
      <c r="E22" s="11">
        <v>27.3</v>
      </c>
      <c r="F22" s="11">
        <v>5.0999999999999996</v>
      </c>
      <c r="G22" s="10">
        <f t="shared" si="0"/>
        <v>139.22999999999999</v>
      </c>
      <c r="H22" s="10"/>
      <c r="I22" s="13" t="s">
        <v>2</v>
      </c>
      <c r="J22" s="13">
        <v>0.16875233748454288</v>
      </c>
      <c r="K22" s="13">
        <v>0.12487085554985397</v>
      </c>
      <c r="L22" s="13">
        <v>1.3514149217722744</v>
      </c>
      <c r="M22" s="13">
        <v>0.17991261757008947</v>
      </c>
      <c r="N22" s="13">
        <v>-7.9288271694572282E-2</v>
      </c>
      <c r="O22" s="13">
        <v>0.41679294666365807</v>
      </c>
      <c r="P22" s="10"/>
      <c r="Q22" s="13"/>
    </row>
    <row r="23" spans="1:17" ht="15.75" x14ac:dyDescent="0.25">
      <c r="A23" s="1" t="s">
        <v>22</v>
      </c>
      <c r="B23" s="1"/>
      <c r="C23" s="1">
        <v>16.5</v>
      </c>
      <c r="D23" s="11">
        <v>3085</v>
      </c>
      <c r="E23" s="11">
        <v>31.4</v>
      </c>
      <c r="F23" s="11">
        <v>14.6</v>
      </c>
      <c r="G23" s="10">
        <f t="shared" si="0"/>
        <v>458.43999999999994</v>
      </c>
      <c r="H23" s="10"/>
      <c r="I23" s="13" t="s">
        <v>3</v>
      </c>
      <c r="J23" s="13">
        <v>-0.1217644064079412</v>
      </c>
      <c r="K23" s="13">
        <v>8.9207473701514398E-2</v>
      </c>
      <c r="L23" s="13">
        <v>-1.3649574565395872</v>
      </c>
      <c r="M23" s="13">
        <v>0.17563173857822789</v>
      </c>
      <c r="N23" s="13">
        <v>-0.29896409021582077</v>
      </c>
      <c r="O23" s="13">
        <v>5.5435277399938365E-2</v>
      </c>
      <c r="P23" s="10"/>
      <c r="Q23" s="13"/>
    </row>
    <row r="24" spans="1:17" ht="16.5" thickBot="1" x14ac:dyDescent="0.3">
      <c r="A24" s="1" t="s">
        <v>23</v>
      </c>
      <c r="B24" s="1"/>
      <c r="C24" s="1">
        <v>13.8</v>
      </c>
      <c r="D24" s="11">
        <v>15197</v>
      </c>
      <c r="E24" s="11">
        <v>24.7</v>
      </c>
      <c r="F24" s="11">
        <v>39.6</v>
      </c>
      <c r="G24" s="10">
        <f t="shared" si="0"/>
        <v>978.12</v>
      </c>
      <c r="H24" s="10"/>
      <c r="I24" s="19" t="s">
        <v>131</v>
      </c>
      <c r="J24" s="14">
        <v>-4.5683115766248254E-3</v>
      </c>
      <c r="K24" s="14">
        <v>3.5092329911584779E-3</v>
      </c>
      <c r="L24" s="14">
        <v>-1.3017977398863794</v>
      </c>
      <c r="M24" s="14">
        <v>0.19627130995382469</v>
      </c>
      <c r="N24" s="14">
        <v>-1.1538971664165287E-2</v>
      </c>
      <c r="O24" s="14">
        <v>2.4023485109156357E-3</v>
      </c>
      <c r="P24" s="10"/>
      <c r="Q24" s="13"/>
    </row>
    <row r="25" spans="1:17" ht="15.75" x14ac:dyDescent="0.25">
      <c r="A25" s="1" t="s">
        <v>24</v>
      </c>
      <c r="B25" s="1"/>
      <c r="C25" s="1">
        <v>11.9</v>
      </c>
      <c r="D25" s="11">
        <v>24532</v>
      </c>
      <c r="E25" s="11">
        <v>38.9</v>
      </c>
      <c r="F25" s="11">
        <v>50.7</v>
      </c>
      <c r="G25" s="10">
        <f t="shared" si="0"/>
        <v>1972.23</v>
      </c>
      <c r="H25" s="10"/>
      <c r="I25" s="10"/>
      <c r="J25" s="10"/>
      <c r="K25" s="10"/>
      <c r="L25" s="10"/>
      <c r="M25" s="10"/>
      <c r="N25" s="10"/>
      <c r="O25" s="10"/>
      <c r="P25" s="10"/>
    </row>
    <row r="26" spans="1:17" ht="15.75" x14ac:dyDescent="0.25">
      <c r="A26" s="1" t="s">
        <v>25</v>
      </c>
      <c r="B26" s="1"/>
      <c r="C26" s="1">
        <v>7.7</v>
      </c>
      <c r="D26" s="11">
        <v>1845</v>
      </c>
      <c r="E26" s="11">
        <v>23.5</v>
      </c>
      <c r="F26" s="11">
        <v>19.3</v>
      </c>
      <c r="G26" s="10">
        <f t="shared" si="0"/>
        <v>453.55</v>
      </c>
      <c r="H26" s="10"/>
      <c r="I26" s="10"/>
      <c r="J26" s="10"/>
      <c r="K26" s="10"/>
      <c r="L26" s="10"/>
      <c r="M26" s="10"/>
      <c r="N26" s="10"/>
      <c r="O26" s="10"/>
      <c r="P26" s="10"/>
    </row>
    <row r="27" spans="1:17" ht="18.75" x14ac:dyDescent="0.35">
      <c r="A27" s="1" t="s">
        <v>26</v>
      </c>
      <c r="B27" s="1"/>
      <c r="C27" s="1">
        <v>22.4</v>
      </c>
      <c r="D27" s="11">
        <v>10773</v>
      </c>
      <c r="E27" s="11">
        <v>14</v>
      </c>
      <c r="F27" s="11">
        <v>0</v>
      </c>
      <c r="G27" s="10">
        <f t="shared" si="0"/>
        <v>0</v>
      </c>
      <c r="H27" s="10"/>
      <c r="I27" s="10" t="s">
        <v>126</v>
      </c>
      <c r="J27" s="10"/>
      <c r="K27" s="10"/>
      <c r="L27" s="10"/>
      <c r="M27" s="10"/>
      <c r="N27" s="10"/>
      <c r="O27" s="10"/>
      <c r="P27" s="10"/>
    </row>
    <row r="28" spans="1:17" ht="18.75" x14ac:dyDescent="0.35">
      <c r="A28" s="1" t="s">
        <v>27</v>
      </c>
      <c r="B28" s="1"/>
      <c r="C28" s="1">
        <v>32.4</v>
      </c>
      <c r="D28" s="11">
        <v>1246</v>
      </c>
      <c r="E28" s="11">
        <v>41.7</v>
      </c>
      <c r="F28" s="11">
        <v>0</v>
      </c>
      <c r="G28" s="10">
        <f t="shared" si="0"/>
        <v>0</v>
      </c>
      <c r="H28" s="10"/>
      <c r="I28" s="10" t="s">
        <v>127</v>
      </c>
      <c r="J28" s="10" t="s">
        <v>128</v>
      </c>
      <c r="K28" s="10"/>
      <c r="L28" s="10"/>
      <c r="M28" s="10"/>
      <c r="N28" s="10"/>
      <c r="O28" s="10"/>
      <c r="P28" s="10"/>
    </row>
    <row r="29" spans="1:17" ht="15.75" x14ac:dyDescent="0.25">
      <c r="A29" s="1" t="s">
        <v>28</v>
      </c>
      <c r="B29" s="1"/>
      <c r="C29" s="1">
        <v>21.2</v>
      </c>
      <c r="D29" s="11">
        <v>1459</v>
      </c>
      <c r="E29" s="11">
        <v>22.2</v>
      </c>
      <c r="F29" s="11">
        <v>0</v>
      </c>
      <c r="G29" s="10">
        <f t="shared" si="0"/>
        <v>0</v>
      </c>
      <c r="H29" s="10"/>
      <c r="I29" s="10" t="s">
        <v>130</v>
      </c>
      <c r="J29" s="10"/>
      <c r="K29" s="10"/>
      <c r="L29" s="10"/>
      <c r="M29" s="10"/>
      <c r="N29" s="10"/>
      <c r="O29" s="10"/>
      <c r="P29" s="10"/>
    </row>
    <row r="30" spans="1:17" ht="15.75" x14ac:dyDescent="0.25">
      <c r="A30" s="1" t="s">
        <v>29</v>
      </c>
      <c r="B30" s="1"/>
      <c r="C30" s="1">
        <v>36.799999999999997</v>
      </c>
      <c r="D30" s="11">
        <v>2578</v>
      </c>
      <c r="E30" s="11">
        <v>35.299999999999997</v>
      </c>
      <c r="F30" s="11">
        <v>34</v>
      </c>
      <c r="G30" s="10">
        <f t="shared" si="0"/>
        <v>1200.1999999999998</v>
      </c>
      <c r="H30" s="10"/>
      <c r="I30" s="10" t="s">
        <v>129</v>
      </c>
      <c r="J30" s="10"/>
      <c r="K30" s="10"/>
      <c r="L30" s="10"/>
      <c r="M30" s="10"/>
      <c r="N30" s="10"/>
      <c r="O30" s="10">
        <f>M24/2</f>
        <v>9.8135654976912345E-2</v>
      </c>
      <c r="P30" s="10"/>
    </row>
    <row r="31" spans="1:17" ht="15.75" x14ac:dyDescent="0.25">
      <c r="A31" s="1" t="s">
        <v>30</v>
      </c>
      <c r="B31" s="1"/>
      <c r="C31" s="1">
        <v>42.2</v>
      </c>
      <c r="D31" s="11">
        <v>9564</v>
      </c>
      <c r="E31" s="11">
        <v>32.5</v>
      </c>
      <c r="F31" s="11">
        <v>7.4</v>
      </c>
      <c r="G31" s="10">
        <f t="shared" si="0"/>
        <v>240.5</v>
      </c>
      <c r="H31" s="10"/>
      <c r="I31" s="10" t="s">
        <v>133</v>
      </c>
      <c r="J31" s="10"/>
      <c r="K31" s="10"/>
      <c r="L31" s="10"/>
      <c r="M31" s="10"/>
      <c r="N31" s="10"/>
      <c r="O31" s="10"/>
      <c r="P31" s="10"/>
    </row>
    <row r="32" spans="1:17" ht="15.75" x14ac:dyDescent="0.25">
      <c r="A32" s="1" t="s">
        <v>31</v>
      </c>
      <c r="B32" s="1"/>
      <c r="C32" s="1">
        <v>16.399999999999999</v>
      </c>
      <c r="D32" s="11">
        <v>1827</v>
      </c>
      <c r="E32" s="11">
        <v>30.8</v>
      </c>
      <c r="F32" s="11">
        <v>28.1</v>
      </c>
      <c r="G32" s="10">
        <f t="shared" si="0"/>
        <v>865.48</v>
      </c>
      <c r="H32" s="10"/>
      <c r="I32" s="10" t="s">
        <v>132</v>
      </c>
      <c r="J32" s="10"/>
      <c r="K32" s="10"/>
      <c r="L32" s="10"/>
      <c r="M32" s="10"/>
      <c r="N32" s="10"/>
      <c r="O32" s="10"/>
      <c r="P32" s="10"/>
    </row>
    <row r="33" spans="1:16" ht="15.75" x14ac:dyDescent="0.25">
      <c r="A33" s="1" t="s">
        <v>32</v>
      </c>
      <c r="B33" s="1"/>
      <c r="C33" s="1">
        <v>15.5</v>
      </c>
      <c r="D33" s="11">
        <v>21529</v>
      </c>
      <c r="E33" s="11">
        <v>27.3</v>
      </c>
      <c r="F33" s="11">
        <v>0</v>
      </c>
      <c r="G33" s="10">
        <f t="shared" si="0"/>
        <v>0</v>
      </c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.75" x14ac:dyDescent="0.35">
      <c r="A34" s="1" t="s">
        <v>33</v>
      </c>
      <c r="B34" s="1"/>
      <c r="C34" s="1">
        <v>38.799999999999997</v>
      </c>
      <c r="D34" s="11">
        <v>30016</v>
      </c>
      <c r="E34" s="11">
        <v>9.6</v>
      </c>
      <c r="F34" s="11">
        <v>7.8</v>
      </c>
      <c r="G34" s="10">
        <f t="shared" si="0"/>
        <v>74.88</v>
      </c>
      <c r="H34" s="10"/>
      <c r="I34" s="10" t="s">
        <v>162</v>
      </c>
      <c r="J34" s="10"/>
      <c r="K34" s="10"/>
      <c r="L34" s="10"/>
      <c r="M34" s="10"/>
      <c r="N34" s="10"/>
      <c r="O34" s="10"/>
      <c r="P34" s="10"/>
    </row>
    <row r="35" spans="1:16" ht="18.75" x14ac:dyDescent="0.35">
      <c r="A35" s="1" t="s">
        <v>34</v>
      </c>
      <c r="B35" s="1"/>
      <c r="C35" s="1">
        <v>24.9</v>
      </c>
      <c r="D35" s="11">
        <v>8127</v>
      </c>
      <c r="E35" s="11">
        <v>31</v>
      </c>
      <c r="F35" s="11">
        <v>0.2</v>
      </c>
      <c r="G35" s="10">
        <f t="shared" si="0"/>
        <v>6.2</v>
      </c>
      <c r="H35" s="10"/>
      <c r="I35" s="10" t="s">
        <v>160</v>
      </c>
      <c r="J35" s="10"/>
      <c r="K35" s="10"/>
      <c r="L35" s="10"/>
      <c r="M35" s="10"/>
      <c r="N35" s="10"/>
      <c r="O35" s="10"/>
      <c r="P35" s="10"/>
    </row>
    <row r="36" spans="1:16" ht="15.75" x14ac:dyDescent="0.25">
      <c r="A36" s="1" t="s">
        <v>35</v>
      </c>
      <c r="B36" s="1"/>
      <c r="C36" s="1">
        <v>26.6</v>
      </c>
      <c r="D36" s="11">
        <v>9461</v>
      </c>
      <c r="E36" s="11">
        <v>9.8000000000000007</v>
      </c>
      <c r="F36" s="11">
        <v>0.1</v>
      </c>
      <c r="G36" s="10">
        <f t="shared" si="0"/>
        <v>0.98000000000000009</v>
      </c>
      <c r="H36" s="10"/>
      <c r="I36" s="10" t="s">
        <v>161</v>
      </c>
      <c r="J36" s="10"/>
      <c r="K36" s="10"/>
      <c r="L36" s="10"/>
      <c r="M36" s="10"/>
      <c r="N36" s="10"/>
      <c r="O36" s="10"/>
      <c r="P36" s="10"/>
    </row>
    <row r="37" spans="1:16" ht="15.75" x14ac:dyDescent="0.25">
      <c r="A37" s="1" t="s">
        <v>36</v>
      </c>
      <c r="B37" s="1"/>
      <c r="C37" s="1">
        <v>28.5</v>
      </c>
      <c r="D37" s="11">
        <v>33236</v>
      </c>
      <c r="E37" s="11">
        <v>46.3</v>
      </c>
      <c r="F37" s="11">
        <v>1.5</v>
      </c>
      <c r="G37" s="10">
        <f t="shared" si="0"/>
        <v>69.449999999999989</v>
      </c>
      <c r="H37" s="10"/>
      <c r="J37" s="10"/>
      <c r="K37" s="10"/>
      <c r="L37" s="10"/>
      <c r="M37" s="10"/>
      <c r="N37" s="10"/>
      <c r="O37" s="10"/>
      <c r="P37" s="10"/>
    </row>
    <row r="38" spans="1:16" ht="15.75" x14ac:dyDescent="0.25">
      <c r="A38" s="1" t="s">
        <v>37</v>
      </c>
      <c r="B38" s="1"/>
      <c r="C38" s="1">
        <v>25</v>
      </c>
      <c r="D38" s="11">
        <v>3558</v>
      </c>
      <c r="E38" s="11">
        <v>8.4</v>
      </c>
      <c r="F38" s="11">
        <v>1.9</v>
      </c>
      <c r="G38" s="10">
        <f t="shared" si="0"/>
        <v>15.959999999999999</v>
      </c>
      <c r="H38" s="10"/>
      <c r="J38" s="10"/>
      <c r="K38" s="10"/>
      <c r="L38" s="10"/>
      <c r="M38" s="10"/>
      <c r="N38" s="10"/>
      <c r="O38" s="10"/>
      <c r="P38" s="10"/>
    </row>
    <row r="39" spans="1:16" ht="15.75" x14ac:dyDescent="0.25">
      <c r="A39" s="1" t="s">
        <v>38</v>
      </c>
      <c r="B39" s="1"/>
      <c r="C39" s="1">
        <v>21.8</v>
      </c>
      <c r="D39" s="11">
        <v>1760</v>
      </c>
      <c r="E39" s="11">
        <v>26.7</v>
      </c>
      <c r="F39" s="11">
        <v>0</v>
      </c>
      <c r="G39" s="10">
        <f t="shared" si="0"/>
        <v>0</v>
      </c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5.75" x14ac:dyDescent="0.25">
      <c r="A40" s="1" t="s">
        <v>39</v>
      </c>
      <c r="B40" s="1"/>
      <c r="C40" s="1">
        <v>26.5</v>
      </c>
      <c r="D40" s="11">
        <v>7336</v>
      </c>
      <c r="E40" s="11">
        <v>44.8</v>
      </c>
      <c r="F40" s="11">
        <v>11.8</v>
      </c>
      <c r="G40" s="10">
        <f t="shared" si="0"/>
        <v>528.64</v>
      </c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5.75" x14ac:dyDescent="0.25">
      <c r="A41" s="1" t="s">
        <v>40</v>
      </c>
      <c r="B41" s="1"/>
      <c r="C41" s="1">
        <v>10.1</v>
      </c>
      <c r="D41" s="11">
        <v>1282</v>
      </c>
      <c r="E41" s="11">
        <v>7.8</v>
      </c>
      <c r="F41" s="11">
        <v>0</v>
      </c>
      <c r="G41" s="10">
        <f t="shared" si="0"/>
        <v>0</v>
      </c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5.75" x14ac:dyDescent="0.25">
      <c r="A42" s="1" t="s">
        <v>41</v>
      </c>
      <c r="B42" s="1"/>
      <c r="C42" s="1">
        <v>14.1</v>
      </c>
      <c r="D42" s="11">
        <v>3912</v>
      </c>
      <c r="E42" s="11">
        <v>13.9</v>
      </c>
      <c r="F42" s="11">
        <v>39</v>
      </c>
      <c r="G42" s="10">
        <f t="shared" si="0"/>
        <v>542.1</v>
      </c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5.75" x14ac:dyDescent="0.25">
      <c r="A43" s="1" t="s">
        <v>42</v>
      </c>
      <c r="B43" s="1"/>
      <c r="C43" s="1">
        <v>12.5</v>
      </c>
      <c r="D43" s="11">
        <v>8707</v>
      </c>
      <c r="E43" s="11">
        <v>5.8</v>
      </c>
      <c r="F43" s="11">
        <v>35.9</v>
      </c>
      <c r="G43" s="10">
        <f t="shared" si="0"/>
        <v>208.22</v>
      </c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5.75" x14ac:dyDescent="0.25">
      <c r="A44" s="1" t="s">
        <v>43</v>
      </c>
      <c r="B44" s="1"/>
      <c r="C44" s="1">
        <v>14.6</v>
      </c>
      <c r="D44" s="11">
        <v>14138</v>
      </c>
      <c r="E44" s="11">
        <v>7</v>
      </c>
      <c r="F44" s="11">
        <v>46.6</v>
      </c>
      <c r="G44" s="10">
        <f t="shared" si="0"/>
        <v>326.2</v>
      </c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5.75" x14ac:dyDescent="0.25">
      <c r="A45" s="1" t="s">
        <v>44</v>
      </c>
      <c r="B45" s="1"/>
      <c r="C45" s="1">
        <v>30.5</v>
      </c>
      <c r="D45" s="11">
        <v>17621</v>
      </c>
      <c r="E45" s="11">
        <v>19.600000000000001</v>
      </c>
      <c r="F45" s="11">
        <v>14.7</v>
      </c>
      <c r="G45" s="10">
        <f t="shared" si="0"/>
        <v>288.12</v>
      </c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5.75" x14ac:dyDescent="0.25">
      <c r="A46" s="1" t="s">
        <v>45</v>
      </c>
      <c r="B46" s="1"/>
      <c r="C46" s="1">
        <v>13</v>
      </c>
      <c r="D46" s="11">
        <v>19890</v>
      </c>
      <c r="E46" s="11">
        <v>2</v>
      </c>
      <c r="F46" s="11">
        <v>22.6</v>
      </c>
      <c r="G46" s="10">
        <f t="shared" si="0"/>
        <v>45.2</v>
      </c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5.75" x14ac:dyDescent="0.25">
      <c r="A47" s="1" t="s">
        <v>46</v>
      </c>
      <c r="B47" s="1"/>
      <c r="C47" s="1">
        <v>41.3</v>
      </c>
      <c r="D47" s="11">
        <v>1118</v>
      </c>
      <c r="E47" s="11">
        <v>12.3</v>
      </c>
      <c r="F47" s="11">
        <v>13.2</v>
      </c>
      <c r="G47" s="10">
        <f t="shared" si="0"/>
        <v>162.36000000000001</v>
      </c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75" x14ac:dyDescent="0.25">
      <c r="A48" s="1" t="s">
        <v>47</v>
      </c>
      <c r="B48" s="1"/>
      <c r="C48" s="1">
        <v>40.4</v>
      </c>
      <c r="D48" s="11">
        <v>2804</v>
      </c>
      <c r="E48" s="11">
        <v>27</v>
      </c>
      <c r="F48" s="11">
        <v>0.54</v>
      </c>
      <c r="G48" s="10">
        <f t="shared" si="0"/>
        <v>14.580000000000002</v>
      </c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5.75" x14ac:dyDescent="0.25">
      <c r="A49" s="1" t="s">
        <v>48</v>
      </c>
      <c r="B49" s="1"/>
      <c r="C49" s="1">
        <v>25.5</v>
      </c>
      <c r="D49" s="11">
        <v>11406</v>
      </c>
      <c r="E49" s="11">
        <v>29.9</v>
      </c>
      <c r="F49" s="11">
        <v>8.4</v>
      </c>
      <c r="G49" s="10">
        <f t="shared" si="0"/>
        <v>251.16</v>
      </c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75" x14ac:dyDescent="0.25">
      <c r="A50" s="1" t="s">
        <v>49</v>
      </c>
      <c r="B50" s="1"/>
      <c r="C50" s="1">
        <v>35.799999999999997</v>
      </c>
      <c r="D50" s="11">
        <v>1373</v>
      </c>
      <c r="E50" s="11">
        <v>36.799999999999997</v>
      </c>
      <c r="F50" s="11">
        <v>0</v>
      </c>
      <c r="G50" s="10">
        <f t="shared" si="0"/>
        <v>0</v>
      </c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5.75" x14ac:dyDescent="0.25">
      <c r="A51" s="1" t="s">
        <v>50</v>
      </c>
      <c r="B51" s="1"/>
      <c r="C51" s="1">
        <v>15.7</v>
      </c>
      <c r="D51" s="11">
        <v>1752</v>
      </c>
      <c r="E51" s="11">
        <v>13.9</v>
      </c>
      <c r="F51" s="11">
        <v>34.299999999999997</v>
      </c>
      <c r="G51" s="10">
        <f t="shared" si="0"/>
        <v>476.77</v>
      </c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15.75" x14ac:dyDescent="0.25">
      <c r="A52" s="1" t="s">
        <v>51</v>
      </c>
      <c r="B52" s="1"/>
      <c r="C52" s="1">
        <v>14.1</v>
      </c>
      <c r="D52" s="11">
        <v>1368</v>
      </c>
      <c r="E52" s="11">
        <v>9.8000000000000007</v>
      </c>
      <c r="F52" s="11">
        <v>13.7</v>
      </c>
      <c r="G52" s="10">
        <f t="shared" si="0"/>
        <v>134.26</v>
      </c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15.75" x14ac:dyDescent="0.25">
      <c r="A53" s="1" t="s">
        <v>52</v>
      </c>
      <c r="B53" s="1"/>
      <c r="C53" s="1">
        <v>12.3</v>
      </c>
      <c r="D53" s="11">
        <v>3654</v>
      </c>
      <c r="E53" s="11">
        <v>9.3000000000000007</v>
      </c>
      <c r="F53" s="11">
        <v>58</v>
      </c>
      <c r="G53" s="10">
        <f t="shared" si="0"/>
        <v>539.40000000000009</v>
      </c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5.75" x14ac:dyDescent="0.25">
      <c r="A54" s="1" t="s">
        <v>53</v>
      </c>
      <c r="B54" s="1"/>
      <c r="C54" s="1">
        <v>12.1</v>
      </c>
      <c r="D54" s="11">
        <v>3910</v>
      </c>
      <c r="E54" s="11">
        <v>9.1999999999999993</v>
      </c>
      <c r="F54" s="11">
        <v>58.4</v>
      </c>
      <c r="G54" s="10">
        <f t="shared" si="0"/>
        <v>537.28</v>
      </c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15.75" x14ac:dyDescent="0.25">
      <c r="A55" s="1" t="s">
        <v>54</v>
      </c>
      <c r="B55" s="1"/>
      <c r="C55" s="1">
        <v>14.7</v>
      </c>
      <c r="D55" s="11">
        <v>3955</v>
      </c>
      <c r="E55" s="11">
        <v>10.7</v>
      </c>
      <c r="F55" s="11">
        <v>59.7</v>
      </c>
      <c r="G55" s="10">
        <f t="shared" si="0"/>
        <v>638.79</v>
      </c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15.75" x14ac:dyDescent="0.25">
      <c r="A56" s="1" t="s">
        <v>55</v>
      </c>
      <c r="B56" s="1"/>
      <c r="C56" s="1">
        <v>10.3</v>
      </c>
      <c r="D56" s="11">
        <v>1354</v>
      </c>
      <c r="E56" s="11">
        <v>26.4</v>
      </c>
      <c r="F56" s="11">
        <v>39.299999999999997</v>
      </c>
      <c r="G56" s="10">
        <f t="shared" si="0"/>
        <v>1037.52</v>
      </c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15.75" x14ac:dyDescent="0.25">
      <c r="A57" s="1" t="s">
        <v>56</v>
      </c>
      <c r="B57" s="1"/>
      <c r="C57" s="1">
        <v>14.3</v>
      </c>
      <c r="D57" s="11">
        <v>7155</v>
      </c>
      <c r="E57" s="11">
        <v>18.399999999999999</v>
      </c>
      <c r="F57" s="11">
        <v>38.299999999999997</v>
      </c>
      <c r="G57" s="10">
        <f t="shared" si="0"/>
        <v>704.71999999999991</v>
      </c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15.75" x14ac:dyDescent="0.25">
      <c r="A58" s="1" t="s">
        <v>57</v>
      </c>
      <c r="B58" s="1"/>
      <c r="C58" s="1">
        <v>21.4</v>
      </c>
      <c r="D58" s="11">
        <v>1674</v>
      </c>
      <c r="E58" s="11">
        <v>12.3</v>
      </c>
      <c r="F58" s="11">
        <v>28.4</v>
      </c>
      <c r="G58" s="10">
        <f t="shared" si="0"/>
        <v>349.32</v>
      </c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15.75" x14ac:dyDescent="0.25">
      <c r="A59" s="1" t="s">
        <v>58</v>
      </c>
      <c r="B59" s="1"/>
      <c r="C59" s="1">
        <v>15</v>
      </c>
      <c r="D59" s="11">
        <v>1227</v>
      </c>
      <c r="E59" s="11">
        <v>15.9</v>
      </c>
      <c r="F59" s="11">
        <v>14.2</v>
      </c>
      <c r="G59" s="10">
        <f t="shared" si="0"/>
        <v>225.78</v>
      </c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15.75" x14ac:dyDescent="0.25">
      <c r="A60" s="1" t="s">
        <v>59</v>
      </c>
      <c r="B60" s="1"/>
      <c r="C60" s="1">
        <v>40.799999999999997</v>
      </c>
      <c r="D60" s="11">
        <v>2195</v>
      </c>
      <c r="E60" s="11">
        <v>11.9</v>
      </c>
      <c r="F60" s="11">
        <v>31.5</v>
      </c>
      <c r="G60" s="10">
        <f t="shared" si="0"/>
        <v>374.85</v>
      </c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15.75" x14ac:dyDescent="0.25">
      <c r="A61" s="1" t="s">
        <v>60</v>
      </c>
      <c r="B61" s="1"/>
      <c r="C61" s="1">
        <v>11.5</v>
      </c>
      <c r="D61" s="11">
        <v>4052</v>
      </c>
      <c r="E61" s="11">
        <v>8.9</v>
      </c>
      <c r="F61" s="11">
        <v>37.6</v>
      </c>
      <c r="G61" s="10">
        <f t="shared" si="0"/>
        <v>334.64000000000004</v>
      </c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15.75" x14ac:dyDescent="0.25">
      <c r="A62" s="1" t="s">
        <v>61</v>
      </c>
      <c r="B62" s="1"/>
      <c r="C62" s="1">
        <v>13.7</v>
      </c>
      <c r="D62" s="11">
        <v>1198</v>
      </c>
      <c r="E62" s="11">
        <v>10.7</v>
      </c>
      <c r="F62" s="11">
        <v>52.9</v>
      </c>
      <c r="G62" s="10">
        <f t="shared" si="0"/>
        <v>566.03</v>
      </c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15.75" x14ac:dyDescent="0.25">
      <c r="A63" s="1" t="s">
        <v>62</v>
      </c>
      <c r="B63" s="1"/>
      <c r="C63" s="1">
        <v>16.899999999999999</v>
      </c>
      <c r="D63" s="11">
        <v>2773</v>
      </c>
      <c r="E63" s="11">
        <v>14</v>
      </c>
      <c r="F63" s="11">
        <v>18.899999999999999</v>
      </c>
      <c r="G63" s="10">
        <f t="shared" si="0"/>
        <v>264.59999999999997</v>
      </c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15.75" x14ac:dyDescent="0.25">
      <c r="A64" s="1" t="s">
        <v>63</v>
      </c>
      <c r="B64" s="1"/>
      <c r="C64" s="1">
        <v>11</v>
      </c>
      <c r="D64" s="11">
        <v>1642</v>
      </c>
      <c r="E64" s="11">
        <v>14.7</v>
      </c>
      <c r="F64" s="11">
        <v>53.5</v>
      </c>
      <c r="G64" s="10">
        <f t="shared" si="0"/>
        <v>786.44999999999993</v>
      </c>
      <c r="H64" s="10"/>
      <c r="I64" s="10"/>
      <c r="J64" s="10"/>
      <c r="K64" s="10"/>
      <c r="L64" s="10"/>
      <c r="M64" s="10"/>
      <c r="N64" s="10"/>
      <c r="O64" s="10"/>
      <c r="P64" s="10"/>
    </row>
    <row r="65" spans="1:16" ht="15.75" x14ac:dyDescent="0.25">
      <c r="A65" s="1" t="s">
        <v>64</v>
      </c>
      <c r="B65" s="1"/>
      <c r="C65" s="1">
        <v>8.6999999999999993</v>
      </c>
      <c r="D65" s="11">
        <v>2176</v>
      </c>
      <c r="E65" s="11">
        <v>9.8000000000000007</v>
      </c>
      <c r="F65" s="11">
        <v>62.9</v>
      </c>
      <c r="G65" s="10">
        <f t="shared" si="0"/>
        <v>616.42000000000007</v>
      </c>
      <c r="H65" s="10"/>
      <c r="I65" s="10"/>
      <c r="J65" s="10"/>
      <c r="K65" s="10"/>
      <c r="L65" s="10"/>
      <c r="M65" s="10"/>
      <c r="N65" s="10"/>
      <c r="O65" s="10"/>
      <c r="P65" s="10"/>
    </row>
    <row r="66" spans="1:16" ht="15.75" x14ac:dyDescent="0.25">
      <c r="A66" s="1" t="s">
        <v>65</v>
      </c>
      <c r="B66" s="1"/>
      <c r="C66" s="1">
        <v>11.8</v>
      </c>
      <c r="D66" s="11">
        <v>2467</v>
      </c>
      <c r="E66" s="11">
        <v>23.5</v>
      </c>
      <c r="F66" s="11">
        <v>27.1</v>
      </c>
      <c r="G66" s="10">
        <f t="shared" si="0"/>
        <v>636.85</v>
      </c>
      <c r="H66" s="10"/>
      <c r="I66" s="10"/>
      <c r="J66" s="10"/>
      <c r="K66" s="10"/>
      <c r="L66" s="10"/>
      <c r="M66" s="10"/>
      <c r="N66" s="10"/>
      <c r="O66" s="10"/>
      <c r="P66" s="10"/>
    </row>
    <row r="67" spans="1:16" ht="15.75" x14ac:dyDescent="0.25">
      <c r="A67" s="1" t="s">
        <v>66</v>
      </c>
      <c r="B67" s="1"/>
      <c r="C67" s="1">
        <v>8.1999999999999993</v>
      </c>
      <c r="D67" s="11">
        <v>2048</v>
      </c>
      <c r="E67" s="11">
        <v>10.3</v>
      </c>
      <c r="F67" s="11">
        <v>64.8</v>
      </c>
      <c r="G67" s="10">
        <f t="shared" si="0"/>
        <v>667.44</v>
      </c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15.75" x14ac:dyDescent="0.25">
      <c r="A68" s="1" t="s">
        <v>67</v>
      </c>
      <c r="B68" s="1"/>
      <c r="C68" s="1">
        <v>7.8</v>
      </c>
      <c r="D68" s="11">
        <v>3524</v>
      </c>
      <c r="E68" s="11">
        <v>26.4</v>
      </c>
      <c r="F68" s="11">
        <v>47.9</v>
      </c>
      <c r="G68" s="10">
        <f t="shared" si="0"/>
        <v>1264.56</v>
      </c>
      <c r="H68" s="10"/>
      <c r="I68" s="10"/>
      <c r="J68" s="10"/>
      <c r="K68" s="10"/>
      <c r="L68" s="10"/>
      <c r="M68" s="10"/>
      <c r="N68" s="10"/>
      <c r="O68" s="10"/>
      <c r="P68" s="10"/>
    </row>
    <row r="69" spans="1:16" ht="15.75" x14ac:dyDescent="0.25">
      <c r="A69" s="1" t="s">
        <v>68</v>
      </c>
      <c r="B69" s="1"/>
      <c r="C69" s="1">
        <v>12.5</v>
      </c>
      <c r="D69" s="11">
        <v>2006</v>
      </c>
      <c r="E69" s="11">
        <v>79.8</v>
      </c>
      <c r="F69" s="11">
        <v>32.299999999999997</v>
      </c>
      <c r="G69" s="10">
        <f t="shared" si="0"/>
        <v>2577.5399999999995</v>
      </c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15.75" x14ac:dyDescent="0.25">
      <c r="A70" s="1" t="s">
        <v>69</v>
      </c>
      <c r="B70" s="1"/>
      <c r="C70" s="1">
        <v>9.8000000000000007</v>
      </c>
      <c r="D70" s="11">
        <v>1555</v>
      </c>
      <c r="E70" s="11">
        <v>19.100000000000001</v>
      </c>
      <c r="F70" s="11">
        <v>10.6</v>
      </c>
      <c r="G70" s="10">
        <f t="shared" ref="G70:G100" si="1">E70*F70</f>
        <v>202.46</v>
      </c>
      <c r="H70" s="10"/>
      <c r="I70" s="10"/>
      <c r="J70" s="10"/>
      <c r="K70" s="10"/>
      <c r="L70" s="10"/>
      <c r="M70" s="10"/>
      <c r="N70" s="10"/>
      <c r="O70" s="10"/>
      <c r="P70" s="10"/>
    </row>
    <row r="71" spans="1:16" ht="15.75" x14ac:dyDescent="0.25">
      <c r="A71" s="1" t="s">
        <v>70</v>
      </c>
      <c r="B71" s="1"/>
      <c r="C71" s="1">
        <v>19.399999999999999</v>
      </c>
      <c r="D71" s="11">
        <v>131450</v>
      </c>
      <c r="E71" s="11">
        <v>15.4</v>
      </c>
      <c r="F71" s="11">
        <v>17.899999999999999</v>
      </c>
      <c r="G71" s="10">
        <f t="shared" si="1"/>
        <v>275.65999999999997</v>
      </c>
      <c r="H71" s="10"/>
      <c r="I71" s="10"/>
      <c r="J71" s="10"/>
      <c r="K71" s="10"/>
      <c r="L71" s="10"/>
      <c r="M71" s="10"/>
      <c r="N71" s="10"/>
      <c r="O71" s="10"/>
      <c r="P71" s="10"/>
    </row>
    <row r="72" spans="1:16" ht="15.75" x14ac:dyDescent="0.25">
      <c r="A72" s="1" t="s">
        <v>71</v>
      </c>
      <c r="B72" s="1"/>
      <c r="C72" s="1">
        <v>16.600000000000001</v>
      </c>
      <c r="D72" s="11">
        <v>43957</v>
      </c>
      <c r="E72" s="11">
        <v>23</v>
      </c>
      <c r="F72" s="11">
        <v>16</v>
      </c>
      <c r="G72" s="10">
        <f t="shared" si="1"/>
        <v>368</v>
      </c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15.75" x14ac:dyDescent="0.25">
      <c r="A73" s="1" t="s">
        <v>72</v>
      </c>
      <c r="B73" s="1"/>
      <c r="C73" s="1">
        <v>7.7</v>
      </c>
      <c r="D73" s="11">
        <v>7130</v>
      </c>
      <c r="E73" s="11">
        <v>16.7</v>
      </c>
      <c r="F73" s="11">
        <v>42.3</v>
      </c>
      <c r="G73" s="10">
        <f t="shared" si="1"/>
        <v>706.41</v>
      </c>
      <c r="H73" s="10"/>
      <c r="I73" s="10"/>
      <c r="J73" s="10"/>
      <c r="K73" s="10"/>
      <c r="L73" s="10"/>
      <c r="M73" s="10"/>
      <c r="N73" s="10"/>
      <c r="O73" s="10"/>
      <c r="P73" s="10"/>
    </row>
    <row r="74" spans="1:16" ht="15.75" x14ac:dyDescent="0.25">
      <c r="A74" s="1" t="s">
        <v>73</v>
      </c>
      <c r="B74" s="1"/>
      <c r="C74" s="1">
        <v>17.5</v>
      </c>
      <c r="D74" s="11">
        <v>30</v>
      </c>
      <c r="E74" s="11">
        <v>14</v>
      </c>
      <c r="F74" s="11">
        <v>36.700000000000003</v>
      </c>
      <c r="G74" s="10">
        <f t="shared" si="1"/>
        <v>513.80000000000007</v>
      </c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15.75" x14ac:dyDescent="0.25">
      <c r="A75" s="1" t="s">
        <v>74</v>
      </c>
      <c r="B75" s="1"/>
      <c r="C75" s="1">
        <v>20.399999999999999</v>
      </c>
      <c r="D75" s="11">
        <v>2036</v>
      </c>
      <c r="E75" s="11">
        <v>17.100000000000001</v>
      </c>
      <c r="F75" s="11">
        <v>55.9</v>
      </c>
      <c r="G75" s="10">
        <f t="shared" si="1"/>
        <v>955.8900000000001</v>
      </c>
      <c r="H75" s="10"/>
      <c r="I75" s="10"/>
      <c r="J75" s="10"/>
      <c r="K75" s="10"/>
      <c r="L75" s="10"/>
      <c r="M75" s="10"/>
      <c r="N75" s="10"/>
      <c r="O75" s="10"/>
      <c r="P75" s="10"/>
    </row>
    <row r="76" spans="1:16" ht="15.75" x14ac:dyDescent="0.25">
      <c r="A76" s="1" t="s">
        <v>75</v>
      </c>
      <c r="B76" s="1"/>
      <c r="C76" s="1">
        <v>7.8</v>
      </c>
      <c r="D76" s="11">
        <v>40104</v>
      </c>
      <c r="E76" s="11">
        <v>10.4</v>
      </c>
      <c r="F76" s="11">
        <v>37.700000000000003</v>
      </c>
      <c r="G76" s="10">
        <f t="shared" si="1"/>
        <v>392.08000000000004</v>
      </c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15.75" x14ac:dyDescent="0.25">
      <c r="A77" s="1" t="s">
        <v>76</v>
      </c>
      <c r="B77" s="1"/>
      <c r="C77" s="1">
        <v>18.399999999999999</v>
      </c>
      <c r="D77" s="11">
        <v>24074</v>
      </c>
      <c r="E77" s="11">
        <v>3.7</v>
      </c>
      <c r="F77" s="11">
        <v>39.4</v>
      </c>
      <c r="G77" s="10">
        <f t="shared" si="1"/>
        <v>145.78</v>
      </c>
      <c r="H77" s="10"/>
      <c r="I77" s="10"/>
      <c r="J77" s="10"/>
      <c r="K77" s="10"/>
      <c r="L77" s="10"/>
      <c r="M77" s="10"/>
      <c r="N77" s="10"/>
      <c r="O77" s="10"/>
      <c r="P77" s="10"/>
    </row>
    <row r="78" spans="1:16" ht="15.75" x14ac:dyDescent="0.25">
      <c r="A78" s="1" t="s">
        <v>77</v>
      </c>
      <c r="B78" s="1"/>
      <c r="C78" s="1">
        <v>8.1</v>
      </c>
      <c r="D78" s="11">
        <v>71011</v>
      </c>
      <c r="E78" s="11">
        <v>3.2</v>
      </c>
      <c r="F78" s="11">
        <v>40.6</v>
      </c>
      <c r="G78" s="10">
        <f t="shared" si="1"/>
        <v>129.92000000000002</v>
      </c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15.75" x14ac:dyDescent="0.25">
      <c r="A79" s="1" t="s">
        <v>78</v>
      </c>
      <c r="B79" s="1"/>
      <c r="C79" s="1">
        <v>8.6</v>
      </c>
      <c r="D79" s="11">
        <v>5620</v>
      </c>
      <c r="E79" s="11">
        <v>33.9</v>
      </c>
      <c r="F79" s="11">
        <v>56.8</v>
      </c>
      <c r="G79" s="10">
        <f t="shared" si="1"/>
        <v>1925.5199999999998</v>
      </c>
      <c r="H79" s="10"/>
      <c r="I79" s="10"/>
      <c r="J79" s="10"/>
      <c r="K79" s="10"/>
      <c r="L79" s="10"/>
      <c r="M79" s="10"/>
      <c r="N79" s="10"/>
      <c r="O79" s="10"/>
      <c r="P79" s="10"/>
    </row>
    <row r="80" spans="1:16" ht="15.75" x14ac:dyDescent="0.25">
      <c r="A80" s="1" t="s">
        <v>79</v>
      </c>
      <c r="B80" s="1"/>
      <c r="C80" s="1">
        <v>14.9</v>
      </c>
      <c r="D80" s="11">
        <v>196956</v>
      </c>
      <c r="E80" s="11">
        <v>14.7</v>
      </c>
      <c r="F80" s="11">
        <v>7.9</v>
      </c>
      <c r="G80" s="10">
        <f t="shared" si="1"/>
        <v>116.13</v>
      </c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15.75" x14ac:dyDescent="0.25">
      <c r="A81" s="1" t="s">
        <v>80</v>
      </c>
      <c r="B81" s="1"/>
      <c r="C81" s="1">
        <v>8.6</v>
      </c>
      <c r="D81" s="11">
        <v>6744</v>
      </c>
      <c r="E81" s="11">
        <v>33.1</v>
      </c>
      <c r="F81" s="11">
        <v>32.799999999999997</v>
      </c>
      <c r="G81" s="10">
        <f t="shared" si="1"/>
        <v>1085.68</v>
      </c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15.75" x14ac:dyDescent="0.25">
      <c r="A82" s="1" t="s">
        <v>81</v>
      </c>
      <c r="B82" s="1"/>
      <c r="C82" s="1">
        <v>11.9</v>
      </c>
      <c r="D82" s="11">
        <v>12424</v>
      </c>
      <c r="E82" s="11">
        <v>8</v>
      </c>
      <c r="F82" s="11">
        <v>18.2</v>
      </c>
      <c r="G82" s="10">
        <f t="shared" si="1"/>
        <v>145.6</v>
      </c>
      <c r="H82" s="10"/>
      <c r="I82" s="10"/>
      <c r="J82" s="10"/>
      <c r="K82" s="10"/>
      <c r="L82" s="10"/>
      <c r="M82" s="10"/>
      <c r="N82" s="10"/>
      <c r="O82" s="10"/>
      <c r="P82" s="10"/>
    </row>
    <row r="83" spans="1:16" ht="15.75" x14ac:dyDescent="0.25">
      <c r="A83" s="1" t="s">
        <v>82</v>
      </c>
      <c r="B83" s="1"/>
      <c r="C83" s="1">
        <v>17.2</v>
      </c>
      <c r="D83" s="11">
        <v>3760</v>
      </c>
      <c r="E83" s="11">
        <v>54.7</v>
      </c>
      <c r="F83" s="11">
        <v>45</v>
      </c>
      <c r="G83" s="10">
        <f t="shared" si="1"/>
        <v>2461.5</v>
      </c>
      <c r="H83" s="10"/>
      <c r="I83" s="10"/>
      <c r="J83" s="10"/>
      <c r="K83" s="10"/>
      <c r="L83" s="10"/>
      <c r="M83" s="10"/>
      <c r="N83" s="10"/>
      <c r="O83" s="10"/>
      <c r="P83" s="10"/>
    </row>
    <row r="84" spans="1:16" ht="15.75" x14ac:dyDescent="0.25">
      <c r="A84" s="1" t="s">
        <v>83</v>
      </c>
      <c r="B84" s="1"/>
      <c r="C84" s="1">
        <v>8.9</v>
      </c>
      <c r="D84" s="11">
        <v>4123</v>
      </c>
      <c r="E84" s="11">
        <v>23.1</v>
      </c>
      <c r="F84" s="11">
        <v>39.9</v>
      </c>
      <c r="G84" s="10">
        <f t="shared" si="1"/>
        <v>921.69</v>
      </c>
      <c r="H84" s="10"/>
      <c r="I84" s="10"/>
      <c r="J84" s="10"/>
      <c r="K84" s="10"/>
      <c r="L84" s="10"/>
      <c r="M84" s="10"/>
      <c r="N84" s="10"/>
      <c r="O84" s="10"/>
      <c r="P84" s="10"/>
    </row>
    <row r="85" spans="1:16" ht="15.75" x14ac:dyDescent="0.25">
      <c r="A85" s="1" t="s">
        <v>84</v>
      </c>
      <c r="B85" s="1"/>
      <c r="C85" s="1">
        <v>8.6999999999999993</v>
      </c>
      <c r="D85" s="11">
        <v>1621</v>
      </c>
      <c r="E85" s="11">
        <v>17.7</v>
      </c>
      <c r="F85" s="11">
        <v>40.5</v>
      </c>
      <c r="G85" s="10">
        <f t="shared" si="1"/>
        <v>716.85</v>
      </c>
      <c r="H85" s="10"/>
      <c r="I85" s="10"/>
      <c r="J85" s="10"/>
      <c r="K85" s="10"/>
      <c r="L85" s="10"/>
      <c r="M85" s="10"/>
      <c r="N85" s="10"/>
      <c r="O85" s="10"/>
      <c r="P85" s="10"/>
    </row>
    <row r="86" spans="1:16" ht="15.75" x14ac:dyDescent="0.25">
      <c r="A86" s="1" t="s">
        <v>85</v>
      </c>
      <c r="B86" s="1"/>
      <c r="C86" s="1">
        <v>10.5</v>
      </c>
      <c r="D86" s="11">
        <v>1055</v>
      </c>
      <c r="E86" s="11">
        <v>23.5</v>
      </c>
      <c r="F86" s="11">
        <v>24</v>
      </c>
      <c r="G86" s="10">
        <f t="shared" si="1"/>
        <v>564</v>
      </c>
      <c r="H86" s="10"/>
      <c r="I86" s="10"/>
      <c r="J86" s="10"/>
      <c r="K86" s="10"/>
      <c r="L86" s="10"/>
      <c r="M86" s="10"/>
      <c r="N86" s="10"/>
      <c r="O86" s="10"/>
      <c r="P86" s="10"/>
    </row>
    <row r="87" spans="1:16" ht="15.75" x14ac:dyDescent="0.25">
      <c r="A87" s="1" t="s">
        <v>86</v>
      </c>
      <c r="B87" s="1"/>
      <c r="C87" s="1">
        <v>17.5</v>
      </c>
      <c r="D87" s="11">
        <v>3172</v>
      </c>
      <c r="E87" s="11">
        <v>20.5</v>
      </c>
      <c r="F87" s="11">
        <v>22.1</v>
      </c>
      <c r="G87" s="10">
        <f t="shared" si="1"/>
        <v>453.05</v>
      </c>
      <c r="H87" s="10"/>
      <c r="I87" s="10"/>
      <c r="J87" s="10"/>
      <c r="K87" s="10"/>
      <c r="L87" s="10"/>
      <c r="M87" s="10"/>
      <c r="N87" s="10"/>
      <c r="O87" s="10"/>
      <c r="P87" s="10"/>
    </row>
    <row r="88" spans="1:16" ht="15.75" x14ac:dyDescent="0.25">
      <c r="A88" s="1" t="s">
        <v>87</v>
      </c>
      <c r="B88" s="1"/>
      <c r="C88" s="1">
        <v>13.5</v>
      </c>
      <c r="D88" s="11">
        <v>1197</v>
      </c>
      <c r="E88" s="11">
        <v>42.4</v>
      </c>
      <c r="F88" s="11">
        <v>36</v>
      </c>
      <c r="G88" s="10">
        <f t="shared" si="1"/>
        <v>1526.3999999999999</v>
      </c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15.75" x14ac:dyDescent="0.25">
      <c r="A89" s="1" t="s">
        <v>88</v>
      </c>
      <c r="B89" s="1"/>
      <c r="C89" s="1">
        <v>7.9</v>
      </c>
      <c r="D89" s="11">
        <v>2894</v>
      </c>
      <c r="E89" s="11">
        <v>18.7</v>
      </c>
      <c r="F89" s="11">
        <v>48.6</v>
      </c>
      <c r="G89" s="10">
        <f t="shared" si="1"/>
        <v>908.81999999999994</v>
      </c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15.75" x14ac:dyDescent="0.25">
      <c r="A90" s="1" t="s">
        <v>89</v>
      </c>
      <c r="B90" s="1"/>
      <c r="C90" s="1">
        <v>14.9</v>
      </c>
      <c r="D90" s="11">
        <v>19414</v>
      </c>
      <c r="E90" s="11">
        <v>21.6</v>
      </c>
      <c r="F90" s="11">
        <v>47</v>
      </c>
      <c r="G90" s="10">
        <f t="shared" si="1"/>
        <v>1015.2</v>
      </c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15.75" x14ac:dyDescent="0.25">
      <c r="A91" s="1" t="s">
        <v>90</v>
      </c>
      <c r="B91" s="1"/>
      <c r="C91" s="1">
        <v>10.1</v>
      </c>
      <c r="D91" s="11">
        <v>5301</v>
      </c>
      <c r="E91" s="11">
        <v>26.4</v>
      </c>
      <c r="F91" s="11">
        <v>54</v>
      </c>
      <c r="G91" s="10">
        <f t="shared" si="1"/>
        <v>1425.6</v>
      </c>
      <c r="H91" s="10"/>
      <c r="I91" s="10"/>
      <c r="J91" s="10"/>
      <c r="K91" s="10"/>
      <c r="L91" s="10"/>
      <c r="M91" s="10"/>
      <c r="N91" s="10"/>
      <c r="O91" s="10"/>
      <c r="P91" s="10"/>
    </row>
    <row r="92" spans="1:16" ht="15.75" x14ac:dyDescent="0.25">
      <c r="A92" s="1" t="s">
        <v>91</v>
      </c>
      <c r="B92" s="1"/>
      <c r="C92" s="1">
        <v>8.3000000000000007</v>
      </c>
      <c r="D92" s="11">
        <v>3661</v>
      </c>
      <c r="E92" s="11">
        <v>40.799999999999997</v>
      </c>
      <c r="F92" s="11">
        <v>38.700000000000003</v>
      </c>
      <c r="G92" s="10">
        <f t="shared" si="1"/>
        <v>1578.96</v>
      </c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15.75" x14ac:dyDescent="0.25">
      <c r="A93" s="1" t="s">
        <v>92</v>
      </c>
      <c r="B93" s="1"/>
      <c r="C93" s="1">
        <v>8.3000000000000007</v>
      </c>
      <c r="D93" s="11">
        <v>23576</v>
      </c>
      <c r="E93" s="11">
        <v>11.9</v>
      </c>
      <c r="F93" s="11">
        <v>37.799999999999997</v>
      </c>
      <c r="G93" s="10">
        <f t="shared" si="1"/>
        <v>449.82</v>
      </c>
      <c r="H93" s="10"/>
      <c r="I93" s="10"/>
      <c r="J93" s="10"/>
      <c r="K93" s="10"/>
      <c r="L93" s="10"/>
      <c r="M93" s="10"/>
      <c r="N93" s="10"/>
      <c r="O93" s="10"/>
      <c r="P93" s="10"/>
    </row>
    <row r="94" spans="1:16" ht="15.75" x14ac:dyDescent="0.25">
      <c r="A94" s="1" t="s">
        <v>93</v>
      </c>
      <c r="B94" s="1"/>
      <c r="C94" s="1">
        <v>17.899999999999999</v>
      </c>
      <c r="D94" s="11">
        <v>129147</v>
      </c>
      <c r="E94" s="11">
        <v>19.8</v>
      </c>
      <c r="F94" s="11">
        <v>5.7</v>
      </c>
      <c r="G94" s="10">
        <f t="shared" si="1"/>
        <v>112.86000000000001</v>
      </c>
      <c r="H94" s="10"/>
      <c r="I94" s="10"/>
      <c r="J94" s="10"/>
      <c r="K94" s="10"/>
      <c r="L94" s="10"/>
      <c r="M94" s="10"/>
      <c r="N94" s="10"/>
      <c r="O94" s="10"/>
      <c r="P94" s="10"/>
    </row>
    <row r="95" spans="1:16" ht="15.75" x14ac:dyDescent="0.25">
      <c r="A95" s="1" t="s">
        <v>94</v>
      </c>
      <c r="B95" s="1"/>
      <c r="C95" s="1">
        <v>7.2</v>
      </c>
      <c r="D95" s="11">
        <v>2839</v>
      </c>
      <c r="E95" s="11">
        <v>42.5</v>
      </c>
      <c r="F95" s="11">
        <v>47.4</v>
      </c>
      <c r="G95" s="10">
        <f t="shared" si="1"/>
        <v>2014.5</v>
      </c>
      <c r="H95" s="10"/>
      <c r="I95" s="10"/>
      <c r="J95" s="10"/>
      <c r="K95" s="10"/>
      <c r="L95" s="10"/>
      <c r="M95" s="10"/>
      <c r="N95" s="10"/>
      <c r="O95" s="10"/>
      <c r="P95" s="10"/>
    </row>
    <row r="96" spans="1:16" ht="15.75" x14ac:dyDescent="0.25">
      <c r="A96" s="1" t="s">
        <v>95</v>
      </c>
      <c r="B96" s="1"/>
      <c r="C96" s="1">
        <v>7</v>
      </c>
      <c r="D96" s="11">
        <v>2539</v>
      </c>
      <c r="E96" s="11">
        <v>9.3000000000000007</v>
      </c>
      <c r="F96" s="11">
        <v>22.8</v>
      </c>
      <c r="G96" s="10">
        <f t="shared" si="1"/>
        <v>212.04000000000002</v>
      </c>
      <c r="H96" s="10"/>
      <c r="I96" s="10"/>
      <c r="J96" s="10"/>
      <c r="K96" s="10"/>
      <c r="L96" s="10"/>
      <c r="M96" s="10"/>
      <c r="N96" s="10"/>
      <c r="O96" s="10"/>
      <c r="P96" s="10"/>
    </row>
    <row r="97" spans="1:16" ht="15.75" x14ac:dyDescent="0.25">
      <c r="A97" s="1" t="s">
        <v>96</v>
      </c>
      <c r="B97" s="1"/>
      <c r="C97" s="1">
        <v>13.4</v>
      </c>
      <c r="D97" s="11">
        <v>11791</v>
      </c>
      <c r="E97" s="11">
        <v>6.4</v>
      </c>
      <c r="F97" s="11">
        <v>34.299999999999997</v>
      </c>
      <c r="G97" s="10">
        <f t="shared" si="1"/>
        <v>219.51999999999998</v>
      </c>
      <c r="H97" s="10"/>
      <c r="I97" s="10"/>
      <c r="J97" s="10"/>
      <c r="K97" s="10"/>
      <c r="L97" s="10"/>
      <c r="M97" s="10"/>
      <c r="N97" s="10"/>
      <c r="O97" s="10"/>
      <c r="P97" s="10"/>
    </row>
    <row r="98" spans="1:16" ht="15.75" x14ac:dyDescent="0.25">
      <c r="A98" s="1" t="s">
        <v>97</v>
      </c>
      <c r="B98" s="1"/>
      <c r="C98" s="1">
        <v>9</v>
      </c>
      <c r="D98" s="11">
        <v>2189</v>
      </c>
      <c r="E98" s="11">
        <v>31.2</v>
      </c>
      <c r="F98" s="11">
        <v>40.4</v>
      </c>
      <c r="G98" s="10">
        <f t="shared" si="1"/>
        <v>1260.48</v>
      </c>
      <c r="H98" s="10"/>
      <c r="I98" s="10"/>
      <c r="J98" s="10"/>
      <c r="K98" s="10"/>
      <c r="L98" s="10"/>
      <c r="M98" s="10"/>
      <c r="N98" s="10"/>
      <c r="O98" s="10"/>
      <c r="P98" s="10"/>
    </row>
    <row r="99" spans="1:16" ht="15.75" x14ac:dyDescent="0.25">
      <c r="A99" s="1" t="s">
        <v>98</v>
      </c>
      <c r="B99" s="1"/>
      <c r="C99" s="1">
        <v>16.7</v>
      </c>
      <c r="D99" s="11">
        <v>21287</v>
      </c>
      <c r="E99" s="11">
        <v>5.9</v>
      </c>
      <c r="F99" s="11">
        <v>41.5</v>
      </c>
      <c r="G99" s="10">
        <f t="shared" si="1"/>
        <v>244.85000000000002</v>
      </c>
      <c r="H99" s="10"/>
      <c r="I99" s="10"/>
      <c r="J99" s="10"/>
      <c r="K99" s="10"/>
      <c r="L99" s="10"/>
      <c r="M99" s="10"/>
      <c r="N99" s="10"/>
      <c r="O99" s="10"/>
      <c r="P99" s="10"/>
    </row>
    <row r="100" spans="1:16" ht="15.75" x14ac:dyDescent="0.25">
      <c r="A100" s="1" t="s">
        <v>99</v>
      </c>
      <c r="B100" s="1"/>
      <c r="C100" s="1">
        <v>14.5</v>
      </c>
      <c r="D100" s="11">
        <v>13188</v>
      </c>
      <c r="E100" s="11">
        <v>4.7</v>
      </c>
      <c r="F100" s="11">
        <v>35.799999999999997</v>
      </c>
      <c r="G100" s="10">
        <f t="shared" si="1"/>
        <v>168.26</v>
      </c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ht="15.75" x14ac:dyDescent="0.25"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ht="15.75" x14ac:dyDescent="0.25">
      <c r="D10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6"/>
  <sheetViews>
    <sheetView topLeftCell="A18" workbookViewId="0">
      <selection activeCell="O38" sqref="O38"/>
    </sheetView>
  </sheetViews>
  <sheetFormatPr defaultRowHeight="15" x14ac:dyDescent="0.2"/>
  <sheetData>
    <row r="1" spans="1:21" x14ac:dyDescent="0.2">
      <c r="D1" s="3" t="s">
        <v>0</v>
      </c>
      <c r="E1" s="3" t="s">
        <v>1</v>
      </c>
      <c r="F1" s="3" t="s">
        <v>2</v>
      </c>
      <c r="G1" s="3" t="s">
        <v>3</v>
      </c>
      <c r="H1" s="20" t="s">
        <v>138</v>
      </c>
      <c r="I1" s="20" t="s">
        <v>139</v>
      </c>
      <c r="J1" s="20" t="s">
        <v>140</v>
      </c>
      <c r="K1" s="21">
        <v>12</v>
      </c>
      <c r="L1" t="s">
        <v>100</v>
      </c>
      <c r="U1" s="1"/>
    </row>
    <row r="2" spans="1:21" ht="15.75" thickBot="1" x14ac:dyDescent="0.25">
      <c r="A2" t="s">
        <v>134</v>
      </c>
      <c r="B2" t="s">
        <v>4</v>
      </c>
      <c r="D2" s="1">
        <v>17.2</v>
      </c>
      <c r="E2" s="1">
        <v>7178</v>
      </c>
      <c r="F2" s="1">
        <v>38.1</v>
      </c>
      <c r="G2" s="1">
        <v>28.5</v>
      </c>
      <c r="H2" s="1">
        <v>1</v>
      </c>
      <c r="I2" s="1">
        <v>0</v>
      </c>
      <c r="J2" s="1">
        <v>0</v>
      </c>
      <c r="K2" s="1"/>
      <c r="U2" s="1"/>
    </row>
    <row r="3" spans="1:21" x14ac:dyDescent="0.2">
      <c r="B3" t="s">
        <v>5</v>
      </c>
      <c r="D3" s="1">
        <v>11.9</v>
      </c>
      <c r="E3" s="1">
        <v>1437</v>
      </c>
      <c r="F3" s="1">
        <v>26.7</v>
      </c>
      <c r="G3" s="1">
        <v>24.3</v>
      </c>
      <c r="H3" s="1">
        <v>1</v>
      </c>
      <c r="I3" s="1">
        <v>0</v>
      </c>
      <c r="J3" s="1">
        <v>0</v>
      </c>
      <c r="K3" s="1"/>
      <c r="L3" s="8" t="s">
        <v>101</v>
      </c>
      <c r="M3" s="8"/>
      <c r="U3" s="1"/>
    </row>
    <row r="4" spans="1:21" x14ac:dyDescent="0.2">
      <c r="B4" t="s">
        <v>6</v>
      </c>
      <c r="D4" s="1">
        <v>17.100000000000001</v>
      </c>
      <c r="E4" s="1">
        <v>3948</v>
      </c>
      <c r="F4" s="1">
        <v>38.9</v>
      </c>
      <c r="G4" s="1">
        <v>65.599999999999994</v>
      </c>
      <c r="H4" s="1">
        <v>1</v>
      </c>
      <c r="I4" s="1">
        <v>0</v>
      </c>
      <c r="J4" s="1">
        <v>0</v>
      </c>
      <c r="K4" s="1"/>
      <c r="L4" s="5" t="s">
        <v>102</v>
      </c>
      <c r="M4" s="5">
        <v>0.6838991739186806</v>
      </c>
      <c r="U4" s="1"/>
    </row>
    <row r="5" spans="1:21" x14ac:dyDescent="0.2">
      <c r="B5" t="s">
        <v>7</v>
      </c>
      <c r="D5" s="1">
        <v>15.4</v>
      </c>
      <c r="E5" s="1">
        <v>1672</v>
      </c>
      <c r="F5" s="1">
        <v>27</v>
      </c>
      <c r="G5" s="1">
        <v>26.4</v>
      </c>
      <c r="H5" s="1">
        <v>1</v>
      </c>
      <c r="I5" s="1">
        <v>0</v>
      </c>
      <c r="J5" s="1">
        <v>0</v>
      </c>
      <c r="K5" s="1"/>
      <c r="L5" s="5" t="s">
        <v>103</v>
      </c>
      <c r="M5" s="5">
        <v>0.46771808008665378</v>
      </c>
      <c r="U5" s="1"/>
    </row>
    <row r="6" spans="1:21" x14ac:dyDescent="0.2">
      <c r="B6" t="s">
        <v>8</v>
      </c>
      <c r="D6" s="1">
        <v>16.600000000000001</v>
      </c>
      <c r="E6" s="1">
        <v>4123</v>
      </c>
      <c r="F6" s="1">
        <v>34.799999999999997</v>
      </c>
      <c r="G6" s="1">
        <v>46.4</v>
      </c>
      <c r="H6" s="1">
        <v>1</v>
      </c>
      <c r="I6" s="1">
        <v>0</v>
      </c>
      <c r="J6" s="1">
        <v>0</v>
      </c>
      <c r="K6" s="1"/>
      <c r="L6" s="5" t="s">
        <v>104</v>
      </c>
      <c r="M6" s="5">
        <v>0.43183390571047309</v>
      </c>
      <c r="U6" s="1"/>
    </row>
    <row r="7" spans="1:21" x14ac:dyDescent="0.2">
      <c r="B7" t="s">
        <v>9</v>
      </c>
      <c r="D7" s="1">
        <v>15.1</v>
      </c>
      <c r="E7" s="1">
        <v>2317</v>
      </c>
      <c r="F7" s="1">
        <v>21.3</v>
      </c>
      <c r="G7" s="1">
        <v>20.100000000000001</v>
      </c>
      <c r="H7" s="1">
        <v>1</v>
      </c>
      <c r="I7" s="1">
        <v>0</v>
      </c>
      <c r="J7" s="1">
        <v>0</v>
      </c>
      <c r="K7" s="1"/>
      <c r="L7" s="5" t="s">
        <v>105</v>
      </c>
      <c r="M7" s="5">
        <v>6.3057856103621468</v>
      </c>
      <c r="U7" s="1"/>
    </row>
    <row r="8" spans="1:21" ht="15.75" thickBot="1" x14ac:dyDescent="0.25">
      <c r="B8" t="s">
        <v>10</v>
      </c>
      <c r="D8" s="1">
        <v>13.7</v>
      </c>
      <c r="E8" s="1">
        <v>6804</v>
      </c>
      <c r="F8" s="1">
        <v>36.6</v>
      </c>
      <c r="G8" s="1">
        <v>17.7</v>
      </c>
      <c r="H8" s="1">
        <v>1</v>
      </c>
      <c r="I8" s="1">
        <v>0</v>
      </c>
      <c r="J8" s="1">
        <v>0</v>
      </c>
      <c r="K8" s="1"/>
      <c r="L8" s="6" t="s">
        <v>106</v>
      </c>
      <c r="M8" s="6">
        <v>96</v>
      </c>
      <c r="U8" s="1"/>
    </row>
    <row r="9" spans="1:21" x14ac:dyDescent="0.2">
      <c r="B9" t="s">
        <v>11</v>
      </c>
      <c r="D9" s="1">
        <v>15.9</v>
      </c>
      <c r="E9" s="1">
        <v>4418</v>
      </c>
      <c r="F9" s="1">
        <v>21.5</v>
      </c>
      <c r="G9" s="1">
        <v>65.8</v>
      </c>
      <c r="H9" s="1">
        <v>1</v>
      </c>
      <c r="I9" s="1">
        <v>0</v>
      </c>
      <c r="J9" s="1">
        <v>0</v>
      </c>
      <c r="K9" s="1"/>
      <c r="U9" s="1"/>
    </row>
    <row r="10" spans="1:21" ht="15.75" thickBot="1" x14ac:dyDescent="0.25">
      <c r="B10" t="s">
        <v>12</v>
      </c>
      <c r="D10" s="1">
        <v>14.6</v>
      </c>
      <c r="E10" s="1">
        <v>3592</v>
      </c>
      <c r="F10" s="1">
        <v>23.8</v>
      </c>
      <c r="G10" s="1">
        <v>17</v>
      </c>
      <c r="H10" s="1">
        <v>1</v>
      </c>
      <c r="I10" s="1">
        <v>0</v>
      </c>
      <c r="J10" s="1">
        <v>0</v>
      </c>
      <c r="K10" s="1"/>
      <c r="L10" t="s">
        <v>107</v>
      </c>
      <c r="U10" s="1"/>
    </row>
    <row r="11" spans="1:21" x14ac:dyDescent="0.2">
      <c r="B11" t="s">
        <v>13</v>
      </c>
      <c r="D11" s="1">
        <v>11.3</v>
      </c>
      <c r="E11" s="1">
        <v>1570</v>
      </c>
      <c r="F11" s="1">
        <v>36</v>
      </c>
      <c r="G11" s="1">
        <v>14.1</v>
      </c>
      <c r="H11" s="1">
        <v>1</v>
      </c>
      <c r="I11" s="1">
        <v>0</v>
      </c>
      <c r="J11" s="1">
        <v>0</v>
      </c>
      <c r="K11" s="1"/>
      <c r="L11" s="7"/>
      <c r="M11" s="7" t="s">
        <v>112</v>
      </c>
      <c r="N11" s="7" t="s">
        <v>113</v>
      </c>
      <c r="O11" s="7" t="s">
        <v>114</v>
      </c>
      <c r="P11" s="7" t="s">
        <v>115</v>
      </c>
      <c r="Q11" s="7" t="s">
        <v>116</v>
      </c>
      <c r="U11" s="1"/>
    </row>
    <row r="12" spans="1:21" x14ac:dyDescent="0.2">
      <c r="B12" t="s">
        <v>14</v>
      </c>
      <c r="D12" s="1">
        <v>14.7</v>
      </c>
      <c r="E12" s="1">
        <v>1414</v>
      </c>
      <c r="F12" s="1">
        <v>26</v>
      </c>
      <c r="G12" s="1">
        <v>0</v>
      </c>
      <c r="H12" s="1">
        <v>1</v>
      </c>
      <c r="I12" s="1">
        <v>0</v>
      </c>
      <c r="J12" s="1">
        <v>0</v>
      </c>
      <c r="K12" s="1"/>
      <c r="L12" s="5" t="s">
        <v>108</v>
      </c>
      <c r="M12" s="5">
        <v>6</v>
      </c>
      <c r="N12" s="5">
        <v>3109.6452874173215</v>
      </c>
      <c r="O12" s="5">
        <v>518.27421456955358</v>
      </c>
      <c r="P12" s="5">
        <v>13.034104538214422</v>
      </c>
      <c r="Q12" s="5">
        <v>1.5827567154041251E-10</v>
      </c>
      <c r="U12" s="1"/>
    </row>
    <row r="13" spans="1:21" x14ac:dyDescent="0.2">
      <c r="B13" t="s">
        <v>15</v>
      </c>
      <c r="D13" s="1">
        <v>13.4</v>
      </c>
      <c r="E13" s="1">
        <v>1910</v>
      </c>
      <c r="F13" s="1">
        <v>30.2</v>
      </c>
      <c r="G13" s="1">
        <v>21.4</v>
      </c>
      <c r="H13" s="1">
        <v>1</v>
      </c>
      <c r="I13" s="1">
        <v>0</v>
      </c>
      <c r="J13" s="1">
        <v>0</v>
      </c>
      <c r="K13" s="1"/>
      <c r="L13" s="5" t="s">
        <v>109</v>
      </c>
      <c r="M13" s="5">
        <v>89</v>
      </c>
      <c r="N13" s="5">
        <v>3538.9009625826779</v>
      </c>
      <c r="O13" s="5">
        <v>39.762932163850316</v>
      </c>
      <c r="P13" s="5"/>
      <c r="Q13" s="5"/>
      <c r="U13" s="1"/>
    </row>
    <row r="14" spans="1:21" ht="15.75" thickBot="1" x14ac:dyDescent="0.25">
      <c r="B14" t="s">
        <v>16</v>
      </c>
      <c r="D14" s="1">
        <v>14.7</v>
      </c>
      <c r="E14" s="1">
        <v>2594</v>
      </c>
      <c r="F14" s="1">
        <v>24.4</v>
      </c>
      <c r="G14" s="1">
        <v>19</v>
      </c>
      <c r="H14" s="1">
        <v>1</v>
      </c>
      <c r="I14" s="1">
        <v>0</v>
      </c>
      <c r="J14" s="1">
        <v>0</v>
      </c>
      <c r="K14" s="1"/>
      <c r="L14" s="6" t="s">
        <v>110</v>
      </c>
      <c r="M14" s="6">
        <v>95</v>
      </c>
      <c r="N14" s="6">
        <v>6648.5462499999994</v>
      </c>
      <c r="O14" s="6"/>
      <c r="P14" s="6"/>
      <c r="Q14" s="6"/>
      <c r="U14" s="1"/>
    </row>
    <row r="15" spans="1:21" ht="15.75" thickBot="1" x14ac:dyDescent="0.25">
      <c r="B15" t="s">
        <v>17</v>
      </c>
      <c r="D15" s="1">
        <v>15.3</v>
      </c>
      <c r="E15" s="1">
        <v>3379</v>
      </c>
      <c r="F15" s="1">
        <v>28.4</v>
      </c>
      <c r="G15" s="1">
        <v>35.700000000000003</v>
      </c>
      <c r="H15" s="1">
        <v>1</v>
      </c>
      <c r="I15" s="1">
        <v>0</v>
      </c>
      <c r="J15" s="1">
        <v>0</v>
      </c>
      <c r="K15" s="1"/>
      <c r="U15" s="1"/>
    </row>
    <row r="16" spans="1:21" x14ac:dyDescent="0.2">
      <c r="B16" t="s">
        <v>18</v>
      </c>
      <c r="D16" s="1">
        <v>16.600000000000001</v>
      </c>
      <c r="E16" s="1">
        <v>1991</v>
      </c>
      <c r="F16" s="1">
        <v>26</v>
      </c>
      <c r="G16" s="1">
        <v>21.9</v>
      </c>
      <c r="H16" s="1">
        <v>1</v>
      </c>
      <c r="I16" s="1">
        <v>0</v>
      </c>
      <c r="J16" s="1">
        <v>0</v>
      </c>
      <c r="K16" s="1"/>
      <c r="L16" s="7"/>
      <c r="M16" s="7" t="s">
        <v>117</v>
      </c>
      <c r="N16" s="7" t="s">
        <v>105</v>
      </c>
      <c r="O16" s="7" t="s">
        <v>118</v>
      </c>
      <c r="P16" s="7" t="s">
        <v>119</v>
      </c>
      <c r="Q16" s="7" t="s">
        <v>120</v>
      </c>
      <c r="R16" s="7" t="s">
        <v>121</v>
      </c>
      <c r="S16" s="7" t="s">
        <v>122</v>
      </c>
      <c r="T16" s="7" t="s">
        <v>123</v>
      </c>
      <c r="U16" s="1"/>
    </row>
    <row r="17" spans="1:21" x14ac:dyDescent="0.2">
      <c r="B17" t="s">
        <v>19</v>
      </c>
      <c r="D17" s="1">
        <v>15</v>
      </c>
      <c r="E17" s="1">
        <v>7548</v>
      </c>
      <c r="F17" s="1">
        <v>32</v>
      </c>
      <c r="G17" s="1">
        <v>29.5</v>
      </c>
      <c r="H17" s="1">
        <v>1</v>
      </c>
      <c r="I17" s="1">
        <v>0</v>
      </c>
      <c r="J17" s="1">
        <v>0</v>
      </c>
      <c r="K17" s="1"/>
      <c r="L17" s="5" t="s">
        <v>111</v>
      </c>
      <c r="M17" s="5">
        <v>12.978317894673381</v>
      </c>
      <c r="N17" s="5">
        <v>2.5684778668719392</v>
      </c>
      <c r="O17" s="5">
        <v>5.0529218343933904</v>
      </c>
      <c r="P17" s="5">
        <v>2.3027384604135217E-6</v>
      </c>
      <c r="Q17" s="5">
        <v>7.8748071924130736</v>
      </c>
      <c r="R17" s="5">
        <v>18.08182859693369</v>
      </c>
      <c r="S17" s="5">
        <v>7.8748071924130736</v>
      </c>
      <c r="T17" s="5">
        <v>18.08182859693369</v>
      </c>
      <c r="U17" s="1"/>
    </row>
    <row r="18" spans="1:21" x14ac:dyDescent="0.2">
      <c r="B18" t="s">
        <v>20</v>
      </c>
      <c r="D18" s="1">
        <v>12.9</v>
      </c>
      <c r="E18" s="1">
        <v>3802</v>
      </c>
      <c r="F18" s="1">
        <v>24</v>
      </c>
      <c r="G18" s="1">
        <v>26.1</v>
      </c>
      <c r="H18" s="1">
        <v>1</v>
      </c>
      <c r="I18" s="1">
        <v>0</v>
      </c>
      <c r="J18" s="1">
        <v>0</v>
      </c>
      <c r="K18" s="1"/>
      <c r="L18" s="5" t="s">
        <v>1</v>
      </c>
      <c r="M18" s="5">
        <v>2.2841783729014721E-5</v>
      </c>
      <c r="N18" s="5">
        <v>2.5724573341894489E-5</v>
      </c>
      <c r="O18" s="5">
        <v>0.88793634885345529</v>
      </c>
      <c r="P18" s="5">
        <v>0.37696839956431238</v>
      </c>
      <c r="Q18" s="5">
        <v>-2.8272394459846609E-5</v>
      </c>
      <c r="R18" s="5">
        <v>7.3955961917876047E-5</v>
      </c>
      <c r="S18" s="5">
        <v>-2.8272394459846609E-5</v>
      </c>
      <c r="T18" s="5">
        <v>7.3955961917876047E-5</v>
      </c>
      <c r="U18" s="1"/>
    </row>
    <row r="19" spans="1:21" x14ac:dyDescent="0.2">
      <c r="B19" t="s">
        <v>21</v>
      </c>
      <c r="D19" s="1">
        <v>19.7</v>
      </c>
      <c r="E19" s="1">
        <v>1858</v>
      </c>
      <c r="F19" s="1">
        <v>27.3</v>
      </c>
      <c r="G19" s="1">
        <v>5.0999999999999996</v>
      </c>
      <c r="H19" s="1">
        <v>1</v>
      </c>
      <c r="I19" s="1">
        <v>0</v>
      </c>
      <c r="J19" s="1">
        <v>0</v>
      </c>
      <c r="K19" s="1"/>
      <c r="L19" s="5" t="s">
        <v>2</v>
      </c>
      <c r="M19" s="5">
        <v>8.2397596966096665E-2</v>
      </c>
      <c r="N19" s="5">
        <v>5.5276818952039106E-2</v>
      </c>
      <c r="O19" s="5">
        <v>1.4906356503182443</v>
      </c>
      <c r="P19" s="5">
        <v>0.13959292970760151</v>
      </c>
      <c r="Q19" s="5">
        <v>-2.7436262514344945E-2</v>
      </c>
      <c r="R19" s="5">
        <v>0.19223145644653827</v>
      </c>
      <c r="S19" s="5">
        <v>-2.7436262514344945E-2</v>
      </c>
      <c r="T19" s="5">
        <v>0.19223145644653827</v>
      </c>
      <c r="U19" s="1"/>
    </row>
    <row r="20" spans="1:21" x14ac:dyDescent="0.2">
      <c r="B20" t="s">
        <v>22</v>
      </c>
      <c r="D20" s="1">
        <v>16.5</v>
      </c>
      <c r="E20" s="1">
        <v>3085</v>
      </c>
      <c r="F20" s="1">
        <v>31.4</v>
      </c>
      <c r="G20" s="1">
        <v>14.6</v>
      </c>
      <c r="H20" s="1">
        <v>1</v>
      </c>
      <c r="I20" s="1">
        <v>0</v>
      </c>
      <c r="J20" s="1">
        <v>0</v>
      </c>
      <c r="K20" s="1"/>
      <c r="L20" s="5" t="s">
        <v>3</v>
      </c>
      <c r="M20" s="5">
        <v>-9.1841132677510096E-2</v>
      </c>
      <c r="N20" s="5">
        <v>4.4385102397530393E-2</v>
      </c>
      <c r="O20" s="5">
        <v>-2.069188257243272</v>
      </c>
      <c r="P20" s="5">
        <v>4.142834334923147E-2</v>
      </c>
      <c r="Q20" s="5">
        <v>-0.18003338382685979</v>
      </c>
      <c r="R20" s="5">
        <v>-3.6488815281604109E-3</v>
      </c>
      <c r="S20" s="5">
        <v>-0.18003338382685979</v>
      </c>
      <c r="T20" s="5">
        <v>-3.6488815281604109E-3</v>
      </c>
      <c r="U20" s="1"/>
    </row>
    <row r="21" spans="1:21" x14ac:dyDescent="0.2">
      <c r="B21" t="s">
        <v>23</v>
      </c>
      <c r="D21" s="1">
        <v>13.8</v>
      </c>
      <c r="E21" s="1">
        <v>15197</v>
      </c>
      <c r="F21" s="1">
        <v>24.7</v>
      </c>
      <c r="G21" s="1">
        <v>39.6</v>
      </c>
      <c r="H21" s="1">
        <v>1</v>
      </c>
      <c r="I21" s="1">
        <v>0</v>
      </c>
      <c r="J21" s="1">
        <v>0</v>
      </c>
      <c r="K21" s="1"/>
      <c r="L21" s="5" t="s">
        <v>138</v>
      </c>
      <c r="M21" s="5">
        <v>1.6411687372958814</v>
      </c>
      <c r="N21" s="5">
        <v>1.872578440404655</v>
      </c>
      <c r="O21" s="5">
        <v>0.87642189073865062</v>
      </c>
      <c r="P21" s="5">
        <v>0.38316016571861689</v>
      </c>
      <c r="Q21" s="5">
        <v>-2.0796046572071747</v>
      </c>
      <c r="R21" s="5">
        <v>5.3619421317989371</v>
      </c>
      <c r="S21" s="5">
        <v>-2.0796046572071747</v>
      </c>
      <c r="T21" s="5">
        <v>5.3619421317989371</v>
      </c>
      <c r="U21" s="1"/>
    </row>
    <row r="22" spans="1:21" x14ac:dyDescent="0.2">
      <c r="B22" t="s">
        <v>24</v>
      </c>
      <c r="D22" s="1">
        <v>11.9</v>
      </c>
      <c r="E22" s="1">
        <v>24532</v>
      </c>
      <c r="F22" s="1">
        <v>38.9</v>
      </c>
      <c r="G22" s="1">
        <v>50.7</v>
      </c>
      <c r="H22" s="1">
        <v>1</v>
      </c>
      <c r="I22" s="1">
        <v>0</v>
      </c>
      <c r="J22" s="1">
        <v>0</v>
      </c>
      <c r="K22" s="1"/>
      <c r="L22" s="5" t="s">
        <v>139</v>
      </c>
      <c r="M22" s="5">
        <v>11.69280155631272</v>
      </c>
      <c r="N22" s="5">
        <v>2.0778920905796374</v>
      </c>
      <c r="O22" s="5">
        <v>5.6272419580031992</v>
      </c>
      <c r="P22" s="5">
        <v>2.0957769500797082E-7</v>
      </c>
      <c r="Q22" s="5">
        <v>7.5640743209364869</v>
      </c>
      <c r="R22" s="5">
        <v>15.821528791688952</v>
      </c>
      <c r="S22" s="5">
        <v>7.5640743209364869</v>
      </c>
      <c r="T22" s="5">
        <v>15.821528791688952</v>
      </c>
      <c r="U22" s="1"/>
    </row>
    <row r="23" spans="1:21" ht="15.75" thickBot="1" x14ac:dyDescent="0.25">
      <c r="B23" t="s">
        <v>25</v>
      </c>
      <c r="D23" s="1">
        <v>7.7</v>
      </c>
      <c r="E23" s="1">
        <v>1845</v>
      </c>
      <c r="F23" s="1">
        <v>23.5</v>
      </c>
      <c r="G23" s="1">
        <v>19.3</v>
      </c>
      <c r="H23" s="1">
        <v>1</v>
      </c>
      <c r="I23" s="1">
        <v>0</v>
      </c>
      <c r="J23" s="1">
        <v>0</v>
      </c>
      <c r="K23" s="1"/>
      <c r="L23" s="6" t="s">
        <v>140</v>
      </c>
      <c r="M23" s="6">
        <v>4.4479382191164456</v>
      </c>
      <c r="N23" s="6">
        <v>2.0442402993207596</v>
      </c>
      <c r="O23" s="6">
        <v>2.1758392203667856</v>
      </c>
      <c r="P23" s="6">
        <v>3.2216774182322862E-2</v>
      </c>
      <c r="Q23" s="6">
        <v>0.3860763747389182</v>
      </c>
      <c r="R23" s="6">
        <v>8.509800063493973</v>
      </c>
      <c r="S23" s="6">
        <v>0.3860763747389182</v>
      </c>
      <c r="T23" s="6">
        <v>8.509800063493973</v>
      </c>
      <c r="U23" s="1"/>
    </row>
    <row r="24" spans="1:21" x14ac:dyDescent="0.2">
      <c r="A24" t="s">
        <v>135</v>
      </c>
      <c r="B24" t="s">
        <v>26</v>
      </c>
      <c r="D24" s="1">
        <v>22.4</v>
      </c>
      <c r="E24" s="1">
        <v>10773</v>
      </c>
      <c r="F24" s="1">
        <v>14</v>
      </c>
      <c r="G24" s="1">
        <v>0</v>
      </c>
      <c r="H24" s="1">
        <v>0</v>
      </c>
      <c r="I24" s="1">
        <v>1</v>
      </c>
      <c r="J24" s="1">
        <v>0</v>
      </c>
      <c r="K24" s="1"/>
      <c r="U24" s="1"/>
    </row>
    <row r="25" spans="1:21" x14ac:dyDescent="0.2">
      <c r="B25" t="s">
        <v>27</v>
      </c>
      <c r="D25" s="1">
        <v>32.4</v>
      </c>
      <c r="E25" s="1">
        <v>1246</v>
      </c>
      <c r="F25" s="1">
        <v>41.7</v>
      </c>
      <c r="G25" s="1">
        <v>0</v>
      </c>
      <c r="H25" s="1">
        <v>0</v>
      </c>
      <c r="I25" s="1">
        <v>1</v>
      </c>
      <c r="J25" s="1">
        <v>0</v>
      </c>
      <c r="K25" s="1"/>
      <c r="U25" s="1"/>
    </row>
    <row r="26" spans="1:21" x14ac:dyDescent="0.2">
      <c r="B26" t="s">
        <v>28</v>
      </c>
      <c r="D26" s="1">
        <v>21.2</v>
      </c>
      <c r="E26" s="1">
        <v>1459</v>
      </c>
      <c r="F26" s="1">
        <v>22.2</v>
      </c>
      <c r="G26" s="1">
        <v>0</v>
      </c>
      <c r="H26" s="1">
        <v>0</v>
      </c>
      <c r="I26" s="1">
        <v>1</v>
      </c>
      <c r="J26" s="1">
        <v>0</v>
      </c>
      <c r="K26" s="1"/>
      <c r="U26" s="1"/>
    </row>
    <row r="27" spans="1:21" x14ac:dyDescent="0.2">
      <c r="B27" t="s">
        <v>29</v>
      </c>
      <c r="D27" s="1">
        <v>36.799999999999997</v>
      </c>
      <c r="E27" s="1">
        <v>2578</v>
      </c>
      <c r="F27" s="1">
        <v>35.299999999999997</v>
      </c>
      <c r="G27" s="1">
        <v>34</v>
      </c>
      <c r="H27" s="1">
        <v>0</v>
      </c>
      <c r="I27" s="1">
        <v>1</v>
      </c>
      <c r="J27" s="1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B28" t="s">
        <v>30</v>
      </c>
      <c r="D28" s="1">
        <v>42.2</v>
      </c>
      <c r="E28" s="1">
        <v>9564</v>
      </c>
      <c r="F28" s="1">
        <v>32.5</v>
      </c>
      <c r="G28" s="1">
        <v>7.4</v>
      </c>
      <c r="H28" s="1">
        <v>0</v>
      </c>
      <c r="I28" s="1">
        <v>1</v>
      </c>
      <c r="J28" s="1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B29" t="s">
        <v>31</v>
      </c>
      <c r="D29" s="1">
        <v>16.399999999999999</v>
      </c>
      <c r="E29" s="1">
        <v>1827</v>
      </c>
      <c r="F29" s="1">
        <v>30.8</v>
      </c>
      <c r="G29" s="1">
        <v>28.1</v>
      </c>
      <c r="H29" s="1">
        <v>0</v>
      </c>
      <c r="I29" s="1">
        <v>1</v>
      </c>
      <c r="J29" s="1">
        <v>0</v>
      </c>
      <c r="K29" s="21">
        <v>13</v>
      </c>
      <c r="L29" s="1" t="s">
        <v>143</v>
      </c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B30" t="s">
        <v>32</v>
      </c>
      <c r="D30" s="1">
        <v>15.5</v>
      </c>
      <c r="E30" s="1">
        <v>21529</v>
      </c>
      <c r="F30" s="1">
        <v>27.3</v>
      </c>
      <c r="G30" s="1">
        <v>0</v>
      </c>
      <c r="H30" s="1">
        <v>0</v>
      </c>
      <c r="I30" s="1">
        <v>1</v>
      </c>
      <c r="J30" s="1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9.5" x14ac:dyDescent="0.35">
      <c r="B31" t="s">
        <v>33</v>
      </c>
      <c r="D31" s="1">
        <v>38.799999999999997</v>
      </c>
      <c r="E31" s="1">
        <v>30016</v>
      </c>
      <c r="F31" s="1">
        <v>9.6</v>
      </c>
      <c r="G31" s="1">
        <v>7.8</v>
      </c>
      <c r="H31" s="1">
        <v>0</v>
      </c>
      <c r="I31" s="1">
        <v>1</v>
      </c>
      <c r="J31" s="1">
        <v>0</v>
      </c>
      <c r="K31" s="1"/>
      <c r="L31" s="1" t="s">
        <v>142</v>
      </c>
      <c r="M31" s="1"/>
      <c r="N31" s="1"/>
      <c r="O31" s="1"/>
      <c r="P31" s="1"/>
      <c r="Q31" s="1"/>
      <c r="R31" s="1"/>
      <c r="S31" s="1"/>
      <c r="T31" s="1"/>
      <c r="U31" s="1"/>
    </row>
    <row r="32" spans="1:21" ht="16.5" x14ac:dyDescent="0.3">
      <c r="B32" t="s">
        <v>34</v>
      </c>
      <c r="D32" s="1">
        <v>24.9</v>
      </c>
      <c r="E32" s="1">
        <v>8127</v>
      </c>
      <c r="F32" s="1">
        <v>31</v>
      </c>
      <c r="G32" s="1">
        <v>0.2</v>
      </c>
      <c r="H32" s="1">
        <v>0</v>
      </c>
      <c r="I32" s="1">
        <v>1</v>
      </c>
      <c r="J32" s="1">
        <v>0</v>
      </c>
      <c r="K32" s="1"/>
      <c r="L32" s="1" t="s">
        <v>141</v>
      </c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B33" t="s">
        <v>35</v>
      </c>
      <c r="D33" s="1">
        <v>26.6</v>
      </c>
      <c r="E33" s="1">
        <v>9461</v>
      </c>
      <c r="F33" s="1">
        <v>9.8000000000000007</v>
      </c>
      <c r="G33" s="1">
        <v>0.1</v>
      </c>
      <c r="H33" s="1">
        <v>0</v>
      </c>
      <c r="I33" s="1">
        <v>1</v>
      </c>
      <c r="J33" s="1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x14ac:dyDescent="0.25">
      <c r="B34" t="s">
        <v>36</v>
      </c>
      <c r="D34" s="1">
        <v>28.5</v>
      </c>
      <c r="E34" s="1">
        <v>33236</v>
      </c>
      <c r="F34" s="1">
        <v>46.3</v>
      </c>
      <c r="G34" s="1">
        <v>1.5</v>
      </c>
      <c r="H34" s="1">
        <v>0</v>
      </c>
      <c r="I34" s="1">
        <v>1</v>
      </c>
      <c r="J34" s="1">
        <v>0</v>
      </c>
      <c r="K34" s="1"/>
      <c r="L34" s="1"/>
      <c r="M34" s="10" t="s">
        <v>144</v>
      </c>
      <c r="N34" s="1"/>
      <c r="O34" s="1"/>
      <c r="P34" s="1"/>
      <c r="Q34" s="1"/>
      <c r="R34" s="1"/>
      <c r="S34" s="1"/>
      <c r="T34" s="1"/>
      <c r="U34" s="1"/>
    </row>
    <row r="35" spans="1:21" x14ac:dyDescent="0.2">
      <c r="B35" t="s">
        <v>37</v>
      </c>
      <c r="D35" s="1">
        <v>25</v>
      </c>
      <c r="E35" s="1">
        <v>3558</v>
      </c>
      <c r="F35" s="1">
        <v>8.4</v>
      </c>
      <c r="G35" s="1">
        <v>1.9</v>
      </c>
      <c r="H35" s="1">
        <v>0</v>
      </c>
      <c r="I35" s="1">
        <v>1</v>
      </c>
      <c r="J35" s="1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6.5" x14ac:dyDescent="0.3">
      <c r="B36" t="s">
        <v>38</v>
      </c>
      <c r="D36" s="1">
        <v>21.8</v>
      </c>
      <c r="E36" s="1">
        <v>1760</v>
      </c>
      <c r="F36" s="1">
        <v>26.7</v>
      </c>
      <c r="G36" s="1">
        <v>0</v>
      </c>
      <c r="H36" s="1">
        <v>0</v>
      </c>
      <c r="I36" s="1">
        <v>1</v>
      </c>
      <c r="J36" s="1">
        <v>0</v>
      </c>
      <c r="K36" s="1"/>
      <c r="L36" s="1" t="s">
        <v>145</v>
      </c>
      <c r="M36" s="4">
        <v>4999.0389999999998</v>
      </c>
      <c r="N36" s="1" t="s">
        <v>147</v>
      </c>
      <c r="O36" s="1"/>
      <c r="P36" s="1"/>
      <c r="Q36" s="1"/>
      <c r="R36" s="1"/>
      <c r="S36" s="1"/>
      <c r="T36" s="1"/>
      <c r="U36" s="1"/>
    </row>
    <row r="37" spans="1:21" ht="16.5" x14ac:dyDescent="0.3">
      <c r="B37" t="s">
        <v>39</v>
      </c>
      <c r="D37" s="1">
        <v>26.5</v>
      </c>
      <c r="E37" s="1">
        <v>7336</v>
      </c>
      <c r="F37" s="1">
        <v>44.8</v>
      </c>
      <c r="G37" s="1">
        <v>11.8</v>
      </c>
      <c r="H37" s="1">
        <v>0</v>
      </c>
      <c r="I37" s="1">
        <v>1</v>
      </c>
      <c r="J37" s="1">
        <v>0</v>
      </c>
      <c r="K37" s="1"/>
      <c r="L37" s="1" t="s">
        <v>146</v>
      </c>
      <c r="M37" s="1">
        <v>3538.9009999999998</v>
      </c>
      <c r="N37" s="1" t="s">
        <v>148</v>
      </c>
      <c r="O37" s="1"/>
      <c r="P37" s="1"/>
      <c r="Q37" s="1"/>
      <c r="R37" s="1"/>
      <c r="S37" s="1"/>
      <c r="T37" s="1"/>
      <c r="U37" s="1"/>
    </row>
    <row r="38" spans="1:21" x14ac:dyDescent="0.2">
      <c r="B38" t="s">
        <v>40</v>
      </c>
      <c r="D38" s="1">
        <v>10.1</v>
      </c>
      <c r="E38" s="1">
        <v>1282</v>
      </c>
      <c r="F38" s="1">
        <v>7.8</v>
      </c>
      <c r="G38" s="1">
        <v>0</v>
      </c>
      <c r="H38" s="1">
        <v>0</v>
      </c>
      <c r="I38" s="1">
        <v>1</v>
      </c>
      <c r="J38" s="1">
        <v>0</v>
      </c>
      <c r="K38" s="1"/>
      <c r="L38" s="1" t="s">
        <v>149</v>
      </c>
      <c r="O38" s="1"/>
      <c r="P38" s="1"/>
      <c r="Q38" s="1"/>
      <c r="R38" s="1"/>
      <c r="S38" s="1"/>
      <c r="T38" s="1"/>
      <c r="U38" s="1"/>
    </row>
    <row r="39" spans="1:21" x14ac:dyDescent="0.2">
      <c r="B39" t="s">
        <v>41</v>
      </c>
      <c r="D39" s="1">
        <v>14.1</v>
      </c>
      <c r="E39" s="1">
        <v>3912</v>
      </c>
      <c r="F39" s="1">
        <v>13.9</v>
      </c>
      <c r="G39" s="1">
        <v>39</v>
      </c>
      <c r="H39" s="1">
        <v>0</v>
      </c>
      <c r="I39" s="1">
        <v>1</v>
      </c>
      <c r="J39" s="1">
        <v>0</v>
      </c>
      <c r="K39" s="1"/>
      <c r="L39" s="1" t="s">
        <v>150</v>
      </c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B40" t="s">
        <v>42</v>
      </c>
      <c r="D40" s="1">
        <v>12.5</v>
      </c>
      <c r="E40" s="1">
        <v>8707</v>
      </c>
      <c r="F40" s="1">
        <v>5.8</v>
      </c>
      <c r="G40" s="1">
        <v>35.9</v>
      </c>
      <c r="H40" s="1">
        <v>0</v>
      </c>
      <c r="I40" s="1">
        <v>1</v>
      </c>
      <c r="J40" s="1">
        <v>0</v>
      </c>
      <c r="K40" s="1"/>
      <c r="L40" s="1" t="s">
        <v>151</v>
      </c>
      <c r="M40" s="1">
        <f>(M36-M37)/(3)/(M37/M13)</f>
        <v>12.24036143800952</v>
      </c>
      <c r="N40" s="1"/>
      <c r="O40" s="1"/>
      <c r="P40" s="1"/>
      <c r="Q40" s="1"/>
      <c r="R40" s="1"/>
      <c r="S40" s="1"/>
      <c r="T40" s="1"/>
      <c r="U40" s="1"/>
    </row>
    <row r="41" spans="1:21" x14ac:dyDescent="0.2">
      <c r="B41" t="s">
        <v>43</v>
      </c>
      <c r="D41" s="1">
        <v>14.6</v>
      </c>
      <c r="E41" s="1">
        <v>14138</v>
      </c>
      <c r="F41" s="1">
        <v>7</v>
      </c>
      <c r="G41" s="1">
        <v>46.6</v>
      </c>
      <c r="H41" s="1">
        <v>0</v>
      </c>
      <c r="I41" s="1">
        <v>1</v>
      </c>
      <c r="J41" s="1">
        <v>0</v>
      </c>
      <c r="K41" s="1"/>
      <c r="L41" s="1" t="s">
        <v>152</v>
      </c>
      <c r="N41" s="1"/>
      <c r="O41" s="1">
        <f>FINV(0.1,3,89)</f>
        <v>2.1463675447991157</v>
      </c>
      <c r="P41" s="1"/>
      <c r="Q41" s="1"/>
      <c r="R41" s="1"/>
      <c r="S41" s="1"/>
      <c r="T41" s="1"/>
      <c r="U41" s="1"/>
    </row>
    <row r="42" spans="1:21" x14ac:dyDescent="0.2">
      <c r="B42" t="s">
        <v>44</v>
      </c>
      <c r="D42" s="1">
        <v>30.5</v>
      </c>
      <c r="E42" s="1">
        <v>17621</v>
      </c>
      <c r="F42" s="1">
        <v>19.600000000000001</v>
      </c>
      <c r="G42" s="1">
        <v>14.7</v>
      </c>
      <c r="H42" s="1">
        <v>0</v>
      </c>
      <c r="I42" s="1">
        <v>1</v>
      </c>
      <c r="J42" s="1">
        <v>0</v>
      </c>
      <c r="K42" s="1"/>
      <c r="M42" s="1"/>
      <c r="N42" s="1"/>
      <c r="P42" s="1"/>
      <c r="Q42" s="1"/>
      <c r="R42" s="1"/>
      <c r="S42" s="1"/>
      <c r="T42" s="1"/>
      <c r="U42" s="1"/>
    </row>
    <row r="43" spans="1:21" x14ac:dyDescent="0.2">
      <c r="B43" t="s">
        <v>45</v>
      </c>
      <c r="D43" s="1">
        <v>13</v>
      </c>
      <c r="E43" s="1">
        <v>19890</v>
      </c>
      <c r="F43" s="1">
        <v>2</v>
      </c>
      <c r="G43" s="1">
        <v>22.6</v>
      </c>
      <c r="H43" s="1">
        <v>0</v>
      </c>
      <c r="I43" s="1">
        <v>1</v>
      </c>
      <c r="J43" s="1">
        <v>0</v>
      </c>
      <c r="K43" s="1"/>
      <c r="L43" s="1" t="s">
        <v>153</v>
      </c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">
      <c r="B44" t="s">
        <v>46</v>
      </c>
      <c r="D44" s="1">
        <v>41.3</v>
      </c>
      <c r="E44" s="1">
        <v>1118</v>
      </c>
      <c r="F44" s="1">
        <v>12.3</v>
      </c>
      <c r="G44" s="1">
        <v>13.2</v>
      </c>
      <c r="H44" s="1">
        <v>0</v>
      </c>
      <c r="I44" s="1">
        <v>1</v>
      </c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">
      <c r="B45" t="s">
        <v>47</v>
      </c>
      <c r="D45" s="1">
        <v>40.4</v>
      </c>
      <c r="E45" s="1">
        <v>2804</v>
      </c>
      <c r="F45" s="1">
        <v>27</v>
      </c>
      <c r="G45" s="1">
        <v>0.54</v>
      </c>
      <c r="H45" s="1">
        <v>0</v>
      </c>
      <c r="I45" s="1">
        <v>1</v>
      </c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">
      <c r="B46" t="s">
        <v>48</v>
      </c>
      <c r="D46" s="1">
        <v>25.5</v>
      </c>
      <c r="E46" s="1">
        <v>11406</v>
      </c>
      <c r="F46" s="1">
        <v>29.9</v>
      </c>
      <c r="G46" s="1">
        <v>8.4</v>
      </c>
      <c r="H46" s="1">
        <v>0</v>
      </c>
      <c r="I46" s="1">
        <v>1</v>
      </c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">
      <c r="B47" t="s">
        <v>49</v>
      </c>
      <c r="D47" s="1">
        <v>35.799999999999997</v>
      </c>
      <c r="E47" s="1">
        <v>1373</v>
      </c>
      <c r="F47" s="1">
        <v>36.799999999999997</v>
      </c>
      <c r="G47" s="1">
        <v>0</v>
      </c>
      <c r="H47" s="1">
        <v>0</v>
      </c>
      <c r="I47" s="1">
        <v>1</v>
      </c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">
      <c r="A48" t="s">
        <v>136</v>
      </c>
      <c r="B48" t="s">
        <v>50</v>
      </c>
      <c r="D48" s="1">
        <v>15.7</v>
      </c>
      <c r="E48" s="1">
        <v>1752</v>
      </c>
      <c r="F48" s="1">
        <v>13.9</v>
      </c>
      <c r="G48" s="1">
        <v>34.299999999999997</v>
      </c>
      <c r="H48" s="1">
        <v>0</v>
      </c>
      <c r="I48" s="1">
        <v>0</v>
      </c>
      <c r="J48" s="1">
        <v>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">
      <c r="B49" t="s">
        <v>51</v>
      </c>
      <c r="D49" s="1">
        <v>14.1</v>
      </c>
      <c r="E49" s="1">
        <v>1368</v>
      </c>
      <c r="F49" s="1">
        <v>9.8000000000000007</v>
      </c>
      <c r="G49" s="1">
        <v>13.7</v>
      </c>
      <c r="H49" s="1">
        <v>0</v>
      </c>
      <c r="I49" s="1">
        <v>0</v>
      </c>
      <c r="J49" s="1">
        <v>1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">
      <c r="B50" t="s">
        <v>52</v>
      </c>
      <c r="D50" s="1">
        <v>12.3</v>
      </c>
      <c r="E50" s="1">
        <v>3654</v>
      </c>
      <c r="F50" s="1">
        <v>9.3000000000000007</v>
      </c>
      <c r="G50" s="1">
        <v>58</v>
      </c>
      <c r="H50" s="1">
        <v>0</v>
      </c>
      <c r="I50" s="1">
        <v>0</v>
      </c>
      <c r="J50" s="1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">
      <c r="B51" t="s">
        <v>53</v>
      </c>
      <c r="D51" s="1">
        <v>12.1</v>
      </c>
      <c r="E51" s="1">
        <v>3910</v>
      </c>
      <c r="F51" s="1">
        <v>9.1999999999999993</v>
      </c>
      <c r="G51" s="1">
        <v>58.4</v>
      </c>
      <c r="H51" s="1">
        <v>0</v>
      </c>
      <c r="I51" s="1">
        <v>0</v>
      </c>
      <c r="J51" s="1">
        <v>1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">
      <c r="B52" t="s">
        <v>54</v>
      </c>
      <c r="D52" s="1">
        <v>14.7</v>
      </c>
      <c r="E52" s="1">
        <v>3955</v>
      </c>
      <c r="F52" s="1">
        <v>10.7</v>
      </c>
      <c r="G52" s="1">
        <v>59.7</v>
      </c>
      <c r="H52" s="1">
        <v>0</v>
      </c>
      <c r="I52" s="1">
        <v>0</v>
      </c>
      <c r="J52" s="1">
        <v>1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">
      <c r="B53" t="s">
        <v>55</v>
      </c>
      <c r="D53" s="1">
        <v>10.3</v>
      </c>
      <c r="E53" s="1">
        <v>1354</v>
      </c>
      <c r="F53" s="1">
        <v>26.4</v>
      </c>
      <c r="G53" s="1">
        <v>39.299999999999997</v>
      </c>
      <c r="H53" s="1">
        <v>0</v>
      </c>
      <c r="I53" s="1">
        <v>0</v>
      </c>
      <c r="J53" s="1">
        <v>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">
      <c r="B54" t="s">
        <v>56</v>
      </c>
      <c r="D54" s="1">
        <v>14.3</v>
      </c>
      <c r="E54" s="1">
        <v>7155</v>
      </c>
      <c r="F54" s="1">
        <v>18.399999999999999</v>
      </c>
      <c r="G54" s="1">
        <v>38.299999999999997</v>
      </c>
      <c r="H54" s="1">
        <v>0</v>
      </c>
      <c r="I54" s="1">
        <v>0</v>
      </c>
      <c r="J54" s="1">
        <v>1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">
      <c r="B55" t="s">
        <v>57</v>
      </c>
      <c r="D55" s="1">
        <v>21.4</v>
      </c>
      <c r="E55" s="1">
        <v>1674</v>
      </c>
      <c r="F55" s="1">
        <v>12.3</v>
      </c>
      <c r="G55" s="1">
        <v>28.4</v>
      </c>
      <c r="H55" s="1">
        <v>0</v>
      </c>
      <c r="I55" s="1">
        <v>0</v>
      </c>
      <c r="J55" s="1">
        <v>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">
      <c r="B56" t="s">
        <v>58</v>
      </c>
      <c r="D56" s="1">
        <v>15</v>
      </c>
      <c r="E56" s="1">
        <v>1227</v>
      </c>
      <c r="F56" s="1">
        <v>15.9</v>
      </c>
      <c r="G56" s="1">
        <v>14.2</v>
      </c>
      <c r="H56" s="1">
        <v>0</v>
      </c>
      <c r="I56" s="1">
        <v>0</v>
      </c>
      <c r="J56" s="1">
        <v>1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">
      <c r="B57" t="s">
        <v>59</v>
      </c>
      <c r="D57" s="1">
        <v>40.799999999999997</v>
      </c>
      <c r="E57" s="1">
        <v>2195</v>
      </c>
      <c r="F57" s="1">
        <v>11.9</v>
      </c>
      <c r="G57" s="1">
        <v>31.5</v>
      </c>
      <c r="H57" s="1">
        <v>0</v>
      </c>
      <c r="I57" s="1">
        <v>0</v>
      </c>
      <c r="J57" s="1">
        <v>1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">
      <c r="B58" t="s">
        <v>60</v>
      </c>
      <c r="D58" s="1">
        <v>11.5</v>
      </c>
      <c r="E58" s="1">
        <v>4052</v>
      </c>
      <c r="F58" s="1">
        <v>8.9</v>
      </c>
      <c r="G58" s="1">
        <v>37.6</v>
      </c>
      <c r="H58" s="1">
        <v>0</v>
      </c>
      <c r="I58" s="1">
        <v>0</v>
      </c>
      <c r="J58" s="1">
        <v>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">
      <c r="B59" t="s">
        <v>61</v>
      </c>
      <c r="D59" s="1">
        <v>13.7</v>
      </c>
      <c r="E59" s="1">
        <v>1198</v>
      </c>
      <c r="F59" s="1">
        <v>10.7</v>
      </c>
      <c r="G59" s="1">
        <v>52.9</v>
      </c>
      <c r="H59" s="1">
        <v>0</v>
      </c>
      <c r="I59" s="1">
        <v>0</v>
      </c>
      <c r="J59" s="1">
        <v>1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">
      <c r="B60" t="s">
        <v>62</v>
      </c>
      <c r="D60" s="1">
        <v>16.899999999999999</v>
      </c>
      <c r="E60" s="1">
        <v>2773</v>
      </c>
      <c r="F60" s="1">
        <v>14</v>
      </c>
      <c r="G60" s="1">
        <v>18.899999999999999</v>
      </c>
      <c r="H60" s="1">
        <v>0</v>
      </c>
      <c r="I60" s="1">
        <v>0</v>
      </c>
      <c r="J60" s="1">
        <v>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">
      <c r="B61" t="s">
        <v>63</v>
      </c>
      <c r="D61" s="1">
        <v>11</v>
      </c>
      <c r="E61" s="1">
        <v>1642</v>
      </c>
      <c r="F61" s="1">
        <v>14.7</v>
      </c>
      <c r="G61" s="1">
        <v>53.5</v>
      </c>
      <c r="H61" s="1">
        <v>0</v>
      </c>
      <c r="I61" s="1">
        <v>0</v>
      </c>
      <c r="J61" s="1">
        <v>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">
      <c r="B62" t="s">
        <v>64</v>
      </c>
      <c r="D62" s="1">
        <v>8.6999999999999993</v>
      </c>
      <c r="E62" s="1">
        <v>2176</v>
      </c>
      <c r="F62" s="1">
        <v>9.8000000000000007</v>
      </c>
      <c r="G62" s="1">
        <v>62.9</v>
      </c>
      <c r="H62" s="1">
        <v>0</v>
      </c>
      <c r="I62" s="1">
        <v>0</v>
      </c>
      <c r="J62" s="1">
        <v>1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">
      <c r="B63" t="s">
        <v>65</v>
      </c>
      <c r="D63" s="1">
        <v>11.8</v>
      </c>
      <c r="E63" s="1">
        <v>2467</v>
      </c>
      <c r="F63" s="1">
        <v>23.5</v>
      </c>
      <c r="G63" s="1">
        <v>27.1</v>
      </c>
      <c r="H63" s="1">
        <v>0</v>
      </c>
      <c r="I63" s="1">
        <v>0</v>
      </c>
      <c r="J63" s="1">
        <v>1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">
      <c r="B64" t="s">
        <v>66</v>
      </c>
      <c r="D64" s="1">
        <v>8.1999999999999993</v>
      </c>
      <c r="E64" s="1">
        <v>2048</v>
      </c>
      <c r="F64" s="1">
        <v>10.3</v>
      </c>
      <c r="G64" s="1">
        <v>64.8</v>
      </c>
      <c r="H64" s="1">
        <v>0</v>
      </c>
      <c r="I64" s="1">
        <v>0</v>
      </c>
      <c r="J64" s="1">
        <v>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">
      <c r="A65" t="s">
        <v>137</v>
      </c>
      <c r="B65" t="s">
        <v>67</v>
      </c>
      <c r="D65" s="1">
        <v>7.8</v>
      </c>
      <c r="E65" s="1">
        <v>3524</v>
      </c>
      <c r="F65" s="1">
        <v>26.4</v>
      </c>
      <c r="G65" s="1">
        <v>47.9</v>
      </c>
      <c r="H65" s="1">
        <v>0</v>
      </c>
      <c r="I65" s="1">
        <v>0</v>
      </c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">
      <c r="B66" t="s">
        <v>68</v>
      </c>
      <c r="D66" s="1">
        <v>12.5</v>
      </c>
      <c r="E66" s="1">
        <v>2006</v>
      </c>
      <c r="F66" s="1">
        <v>79.8</v>
      </c>
      <c r="G66" s="1">
        <v>32.299999999999997</v>
      </c>
      <c r="H66" s="1">
        <v>0</v>
      </c>
      <c r="I66" s="1">
        <v>0</v>
      </c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">
      <c r="B67" t="s">
        <v>69</v>
      </c>
      <c r="D67" s="1">
        <v>9.8000000000000007</v>
      </c>
      <c r="E67" s="1">
        <v>1555</v>
      </c>
      <c r="F67" s="1">
        <v>19.100000000000001</v>
      </c>
      <c r="G67" s="1">
        <v>10.6</v>
      </c>
      <c r="H67" s="1">
        <v>0</v>
      </c>
      <c r="I67" s="1">
        <v>0</v>
      </c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">
      <c r="B68" t="s">
        <v>70</v>
      </c>
      <c r="D68" s="1">
        <v>19.399999999999999</v>
      </c>
      <c r="E68" s="1">
        <v>131450</v>
      </c>
      <c r="F68" s="1">
        <v>15.4</v>
      </c>
      <c r="G68" s="1">
        <v>17.899999999999999</v>
      </c>
      <c r="H68" s="1">
        <v>0</v>
      </c>
      <c r="I68" s="1">
        <v>0</v>
      </c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">
      <c r="B69" t="s">
        <v>71</v>
      </c>
      <c r="D69" s="1">
        <v>16.600000000000001</v>
      </c>
      <c r="E69" s="1">
        <v>43957</v>
      </c>
      <c r="F69" s="1">
        <v>23</v>
      </c>
      <c r="G69" s="1">
        <v>16</v>
      </c>
      <c r="H69" s="1">
        <v>0</v>
      </c>
      <c r="I69" s="1">
        <v>0</v>
      </c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">
      <c r="B70" t="s">
        <v>72</v>
      </c>
      <c r="D70" s="1">
        <v>7.7</v>
      </c>
      <c r="E70" s="1">
        <v>7130</v>
      </c>
      <c r="F70" s="1">
        <v>16.7</v>
      </c>
      <c r="G70" s="1">
        <v>42.3</v>
      </c>
      <c r="H70" s="1">
        <v>0</v>
      </c>
      <c r="I70" s="1">
        <v>0</v>
      </c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">
      <c r="B71" t="s">
        <v>73</v>
      </c>
      <c r="D71" s="1">
        <v>17.5</v>
      </c>
      <c r="E71" s="1">
        <v>30</v>
      </c>
      <c r="F71" s="1">
        <v>14</v>
      </c>
      <c r="G71" s="1">
        <v>36.700000000000003</v>
      </c>
      <c r="H71" s="1">
        <v>0</v>
      </c>
      <c r="I71" s="1">
        <v>0</v>
      </c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">
      <c r="B72" t="s">
        <v>74</v>
      </c>
      <c r="D72" s="1">
        <v>20.399999999999999</v>
      </c>
      <c r="E72" s="1">
        <v>2036</v>
      </c>
      <c r="F72" s="1">
        <v>17.100000000000001</v>
      </c>
      <c r="G72" s="1">
        <v>55.9</v>
      </c>
      <c r="H72" s="1">
        <v>0</v>
      </c>
      <c r="I72" s="1">
        <v>0</v>
      </c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">
      <c r="B73" t="s">
        <v>75</v>
      </c>
      <c r="D73" s="1">
        <v>7.8</v>
      </c>
      <c r="E73" s="1">
        <v>40104</v>
      </c>
      <c r="F73" s="1">
        <v>10.4</v>
      </c>
      <c r="G73" s="1">
        <v>37.700000000000003</v>
      </c>
      <c r="H73" s="1">
        <v>0</v>
      </c>
      <c r="I73" s="1">
        <v>0</v>
      </c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">
      <c r="B74" t="s">
        <v>76</v>
      </c>
      <c r="D74" s="1">
        <v>18.399999999999999</v>
      </c>
      <c r="E74" s="1">
        <v>24074</v>
      </c>
      <c r="F74" s="1">
        <v>3.7</v>
      </c>
      <c r="G74" s="1">
        <v>39.4</v>
      </c>
      <c r="H74" s="1">
        <v>0</v>
      </c>
      <c r="I74" s="1">
        <v>0</v>
      </c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">
      <c r="B75" t="s">
        <v>77</v>
      </c>
      <c r="D75" s="1">
        <v>8.1</v>
      </c>
      <c r="E75" s="1">
        <v>71011</v>
      </c>
      <c r="F75" s="1">
        <v>3.2</v>
      </c>
      <c r="G75" s="1">
        <v>40.6</v>
      </c>
      <c r="H75" s="1">
        <v>0</v>
      </c>
      <c r="I75" s="1">
        <v>0</v>
      </c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">
      <c r="B76" t="s">
        <v>78</v>
      </c>
      <c r="D76" s="1">
        <v>8.6</v>
      </c>
      <c r="E76" s="1">
        <v>5620</v>
      </c>
      <c r="F76" s="1">
        <v>33.9</v>
      </c>
      <c r="G76" s="1">
        <v>56.8</v>
      </c>
      <c r="H76" s="1">
        <v>0</v>
      </c>
      <c r="I76" s="1">
        <v>0</v>
      </c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">
      <c r="B77" t="s">
        <v>79</v>
      </c>
      <c r="D77" s="1">
        <v>14.9</v>
      </c>
      <c r="E77" s="1">
        <v>196956</v>
      </c>
      <c r="F77" s="1">
        <v>14.7</v>
      </c>
      <c r="G77" s="1">
        <v>7.9</v>
      </c>
      <c r="H77" s="1">
        <v>0</v>
      </c>
      <c r="I77" s="1">
        <v>0</v>
      </c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">
      <c r="B78" t="s">
        <v>80</v>
      </c>
      <c r="D78" s="1">
        <v>8.6</v>
      </c>
      <c r="E78" s="1">
        <v>6744</v>
      </c>
      <c r="F78" s="1">
        <v>33.1</v>
      </c>
      <c r="G78" s="1">
        <v>32.799999999999997</v>
      </c>
      <c r="H78" s="1">
        <v>0</v>
      </c>
      <c r="I78" s="1">
        <v>0</v>
      </c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">
      <c r="B79" t="s">
        <v>81</v>
      </c>
      <c r="D79" s="1">
        <v>11.9</v>
      </c>
      <c r="E79" s="1">
        <v>12424</v>
      </c>
      <c r="F79" s="1">
        <v>8</v>
      </c>
      <c r="G79" s="1">
        <v>18.2</v>
      </c>
      <c r="H79" s="1">
        <v>0</v>
      </c>
      <c r="I79" s="1">
        <v>0</v>
      </c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">
      <c r="B80" t="s">
        <v>82</v>
      </c>
      <c r="D80" s="1">
        <v>17.2</v>
      </c>
      <c r="E80" s="1">
        <v>3760</v>
      </c>
      <c r="F80" s="1">
        <v>54.7</v>
      </c>
      <c r="G80" s="1">
        <v>45</v>
      </c>
      <c r="H80" s="1">
        <v>0</v>
      </c>
      <c r="I80" s="1">
        <v>0</v>
      </c>
      <c r="J80" s="1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">
      <c r="B81" t="s">
        <v>83</v>
      </c>
      <c r="D81" s="1">
        <v>8.9</v>
      </c>
      <c r="E81" s="1">
        <v>4123</v>
      </c>
      <c r="F81" s="1">
        <v>23.1</v>
      </c>
      <c r="G81" s="1">
        <v>39.9</v>
      </c>
      <c r="H81" s="1">
        <v>0</v>
      </c>
      <c r="I81" s="1">
        <v>0</v>
      </c>
      <c r="J81" s="1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">
      <c r="B82" t="s">
        <v>84</v>
      </c>
      <c r="D82" s="1">
        <v>8.6999999999999993</v>
      </c>
      <c r="E82" s="1">
        <v>1621</v>
      </c>
      <c r="F82" s="1">
        <v>17.7</v>
      </c>
      <c r="G82" s="1">
        <v>40.5</v>
      </c>
      <c r="H82" s="1">
        <v>0</v>
      </c>
      <c r="I82" s="1">
        <v>0</v>
      </c>
      <c r="J82" s="1"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">
      <c r="B83" t="s">
        <v>85</v>
      </c>
      <c r="D83" s="1">
        <v>10.5</v>
      </c>
      <c r="E83" s="1">
        <v>1055</v>
      </c>
      <c r="F83" s="1">
        <v>23.5</v>
      </c>
      <c r="G83" s="1">
        <v>24</v>
      </c>
      <c r="H83" s="1">
        <v>0</v>
      </c>
      <c r="I83" s="1">
        <v>0</v>
      </c>
      <c r="J83" s="1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">
      <c r="B84" t="s">
        <v>86</v>
      </c>
      <c r="D84" s="1">
        <v>17.5</v>
      </c>
      <c r="E84" s="1">
        <v>3172</v>
      </c>
      <c r="F84" s="1">
        <v>20.5</v>
      </c>
      <c r="G84" s="1">
        <v>22.1</v>
      </c>
      <c r="H84" s="1">
        <v>0</v>
      </c>
      <c r="I84" s="1">
        <v>0</v>
      </c>
      <c r="J84" s="1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">
      <c r="B85" t="s">
        <v>87</v>
      </c>
      <c r="D85" s="1">
        <v>13.5</v>
      </c>
      <c r="E85" s="1">
        <v>1197</v>
      </c>
      <c r="F85" s="1">
        <v>42.4</v>
      </c>
      <c r="G85" s="1">
        <v>36</v>
      </c>
      <c r="H85" s="1">
        <v>0</v>
      </c>
      <c r="I85" s="1">
        <v>0</v>
      </c>
      <c r="J85" s="1"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">
      <c r="B86" t="s">
        <v>88</v>
      </c>
      <c r="D86" s="1">
        <v>7.9</v>
      </c>
      <c r="E86" s="1">
        <v>2894</v>
      </c>
      <c r="F86" s="1">
        <v>18.7</v>
      </c>
      <c r="G86" s="1">
        <v>48.6</v>
      </c>
      <c r="H86" s="1">
        <v>0</v>
      </c>
      <c r="I86" s="1">
        <v>0</v>
      </c>
      <c r="J86" s="1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">
      <c r="B87" t="s">
        <v>89</v>
      </c>
      <c r="D87" s="1">
        <v>14.9</v>
      </c>
      <c r="E87" s="1">
        <v>19414</v>
      </c>
      <c r="F87" s="1">
        <v>21.6</v>
      </c>
      <c r="G87" s="1">
        <v>47</v>
      </c>
      <c r="H87" s="1">
        <v>0</v>
      </c>
      <c r="I87" s="1">
        <v>0</v>
      </c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">
      <c r="B88" t="s">
        <v>90</v>
      </c>
      <c r="D88" s="1">
        <v>10.1</v>
      </c>
      <c r="E88" s="1">
        <v>5301</v>
      </c>
      <c r="F88" s="1">
        <v>26.4</v>
      </c>
      <c r="G88" s="1">
        <v>54</v>
      </c>
      <c r="H88" s="1">
        <v>0</v>
      </c>
      <c r="I88" s="1">
        <v>0</v>
      </c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">
      <c r="B89" t="s">
        <v>91</v>
      </c>
      <c r="D89" s="1">
        <v>8.3000000000000007</v>
      </c>
      <c r="E89" s="1">
        <v>3661</v>
      </c>
      <c r="F89" s="1">
        <v>40.799999999999997</v>
      </c>
      <c r="G89" s="1">
        <v>38.700000000000003</v>
      </c>
      <c r="H89" s="1">
        <v>0</v>
      </c>
      <c r="I89" s="1">
        <v>0</v>
      </c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">
      <c r="B90" t="s">
        <v>92</v>
      </c>
      <c r="D90" s="1">
        <v>8.3000000000000007</v>
      </c>
      <c r="E90" s="1">
        <v>23576</v>
      </c>
      <c r="F90" s="1">
        <v>11.9</v>
      </c>
      <c r="G90" s="1">
        <v>37.799999999999997</v>
      </c>
      <c r="H90" s="1">
        <v>0</v>
      </c>
      <c r="I90" s="1">
        <v>0</v>
      </c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">
      <c r="B91" t="s">
        <v>93</v>
      </c>
      <c r="D91" s="1">
        <v>17.899999999999999</v>
      </c>
      <c r="E91" s="1">
        <v>129147</v>
      </c>
      <c r="F91" s="1">
        <v>19.8</v>
      </c>
      <c r="G91" s="1">
        <v>5.7</v>
      </c>
      <c r="H91" s="1">
        <v>0</v>
      </c>
      <c r="I91" s="1">
        <v>0</v>
      </c>
      <c r="J91" s="1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">
      <c r="B92" t="s">
        <v>94</v>
      </c>
      <c r="D92" s="1">
        <v>7.2</v>
      </c>
      <c r="E92" s="1">
        <v>2839</v>
      </c>
      <c r="F92" s="1">
        <v>42.5</v>
      </c>
      <c r="G92" s="1">
        <v>47.4</v>
      </c>
      <c r="H92" s="1">
        <v>0</v>
      </c>
      <c r="I92" s="1">
        <v>0</v>
      </c>
      <c r="J92" s="1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">
      <c r="B93" t="s">
        <v>95</v>
      </c>
      <c r="D93" s="1">
        <v>7</v>
      </c>
      <c r="E93" s="1">
        <v>2539</v>
      </c>
      <c r="F93" s="1">
        <v>9.3000000000000007</v>
      </c>
      <c r="G93" s="1">
        <v>22.8</v>
      </c>
      <c r="H93" s="1">
        <v>0</v>
      </c>
      <c r="I93" s="1">
        <v>0</v>
      </c>
      <c r="J93" s="1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">
      <c r="B94" t="s">
        <v>96</v>
      </c>
      <c r="D94" s="1">
        <v>13.4</v>
      </c>
      <c r="E94" s="1">
        <v>11791</v>
      </c>
      <c r="F94" s="1">
        <v>6.4</v>
      </c>
      <c r="G94" s="1">
        <v>34.299999999999997</v>
      </c>
      <c r="H94" s="1">
        <v>0</v>
      </c>
      <c r="I94" s="1">
        <v>0</v>
      </c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">
      <c r="B95" t="s">
        <v>97</v>
      </c>
      <c r="D95" s="1">
        <v>9</v>
      </c>
      <c r="E95" s="1">
        <v>2189</v>
      </c>
      <c r="F95" s="1">
        <v>31.2</v>
      </c>
      <c r="G95" s="1">
        <v>40.4</v>
      </c>
      <c r="H95" s="1">
        <v>0</v>
      </c>
      <c r="I95" s="1">
        <v>0</v>
      </c>
      <c r="J95" s="1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">
      <c r="B96" t="s">
        <v>98</v>
      </c>
      <c r="D96" s="1">
        <v>16.7</v>
      </c>
      <c r="E96" s="1">
        <v>21287</v>
      </c>
      <c r="F96" s="1">
        <v>5.9</v>
      </c>
      <c r="G96" s="1">
        <v>41.5</v>
      </c>
      <c r="H96" s="1">
        <v>0</v>
      </c>
      <c r="I96" s="1">
        <v>0</v>
      </c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">
      <c r="B97" t="s">
        <v>99</v>
      </c>
      <c r="D97" s="1">
        <v>14.5</v>
      </c>
      <c r="E97" s="1">
        <v>13188</v>
      </c>
      <c r="F97" s="1">
        <v>4.7</v>
      </c>
      <c r="G97" s="1">
        <v>35.799999999999997</v>
      </c>
      <c r="H97" s="1">
        <v>0</v>
      </c>
      <c r="I97" s="1">
        <v>0</v>
      </c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10</xdr:col>
                <xdr:colOff>752475</xdr:colOff>
                <xdr:row>32</xdr:row>
                <xdr:rowOff>95250</xdr:rowOff>
              </from>
              <to>
                <xdr:col>13</xdr:col>
                <xdr:colOff>76200</xdr:colOff>
                <xdr:row>34</xdr:row>
                <xdr:rowOff>133350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13" workbookViewId="0">
      <selection activeCell="M30" sqref="M30"/>
    </sheetView>
  </sheetViews>
  <sheetFormatPr defaultRowHeight="12.75" x14ac:dyDescent="0.2"/>
  <cols>
    <col min="1" max="1" width="9.6640625" style="25" customWidth="1"/>
    <col min="2" max="2" width="9.109375" style="1" customWidth="1"/>
    <col min="3" max="3" width="7.77734375" style="1" customWidth="1"/>
    <col min="4" max="4" width="9.44140625" style="1" customWidth="1"/>
    <col min="5" max="5" width="8.44140625" style="1" customWidth="1"/>
    <col min="6" max="10" width="8.88671875" style="1"/>
    <col min="11" max="11" width="12.6640625" style="1" customWidth="1"/>
    <col min="12" max="16384" width="8.88671875" style="1"/>
  </cols>
  <sheetData>
    <row r="1" spans="1:11" ht="18" x14ac:dyDescent="0.25">
      <c r="A1" s="42" t="s">
        <v>173</v>
      </c>
    </row>
    <row r="7" spans="1:11" ht="14.25" x14ac:dyDescent="0.2">
      <c r="A7" s="41" t="s">
        <v>172</v>
      </c>
      <c r="B7" s="40" t="s">
        <v>167</v>
      </c>
      <c r="C7" s="39" t="s">
        <v>166</v>
      </c>
      <c r="D7" s="39" t="s">
        <v>171</v>
      </c>
      <c r="E7" s="39" t="s">
        <v>170</v>
      </c>
      <c r="F7" s="39" t="s">
        <v>163</v>
      </c>
    </row>
    <row r="8" spans="1:11" x14ac:dyDescent="0.2">
      <c r="A8" s="38">
        <v>1536</v>
      </c>
      <c r="B8" s="37">
        <v>31</v>
      </c>
      <c r="C8" s="36">
        <v>19</v>
      </c>
      <c r="D8" s="33">
        <f>B8^2</f>
        <v>961</v>
      </c>
      <c r="E8" s="32">
        <f>C8^2</f>
        <v>361</v>
      </c>
      <c r="F8" s="32">
        <f>B8*C8</f>
        <v>589</v>
      </c>
    </row>
    <row r="9" spans="1:11" x14ac:dyDescent="0.2">
      <c r="A9" s="32">
        <v>8435</v>
      </c>
      <c r="B9" s="34">
        <v>71</v>
      </c>
      <c r="C9" s="35">
        <v>63</v>
      </c>
      <c r="D9" s="33">
        <f>B9^2</f>
        <v>5041</v>
      </c>
      <c r="E9" s="32">
        <f>C9^2</f>
        <v>3969</v>
      </c>
      <c r="F9" s="32">
        <f>B9*C9</f>
        <v>4473</v>
      </c>
      <c r="K9" s="30"/>
    </row>
    <row r="10" spans="1:11" x14ac:dyDescent="0.2">
      <c r="A10" s="32">
        <v>1294</v>
      </c>
      <c r="B10" s="34">
        <v>32</v>
      </c>
      <c r="C10" s="32">
        <v>23</v>
      </c>
      <c r="D10" s="33">
        <f>B10^2</f>
        <v>1024</v>
      </c>
      <c r="E10" s="32">
        <f>C10^2</f>
        <v>529</v>
      </c>
      <c r="F10" s="32">
        <f>B10*C10</f>
        <v>736</v>
      </c>
    </row>
    <row r="11" spans="1:11" x14ac:dyDescent="0.2">
      <c r="A11" s="32">
        <v>1265</v>
      </c>
      <c r="B11" s="34">
        <v>12</v>
      </c>
      <c r="C11" s="32">
        <v>18</v>
      </c>
      <c r="D11" s="33">
        <f>B11^2</f>
        <v>144</v>
      </c>
      <c r="E11" s="32">
        <f>C11^2</f>
        <v>324</v>
      </c>
      <c r="F11" s="32">
        <f>B11*C11</f>
        <v>216</v>
      </c>
    </row>
    <row r="12" spans="1:11" x14ac:dyDescent="0.2">
      <c r="A12" s="32">
        <v>1573</v>
      </c>
      <c r="B12" s="34">
        <v>24</v>
      </c>
      <c r="C12" s="32">
        <v>24</v>
      </c>
      <c r="D12" s="33">
        <f>B12^2</f>
        <v>576</v>
      </c>
      <c r="E12" s="32">
        <f>C12^2</f>
        <v>576</v>
      </c>
      <c r="F12" s="32">
        <f>B12*C12</f>
        <v>576</v>
      </c>
    </row>
    <row r="13" spans="1:11" x14ac:dyDescent="0.2">
      <c r="A13" s="32">
        <v>1529</v>
      </c>
      <c r="B13" s="34">
        <v>48</v>
      </c>
      <c r="C13" s="32">
        <v>18</v>
      </c>
      <c r="D13" s="33">
        <f>B13^2</f>
        <v>2304</v>
      </c>
      <c r="E13" s="32">
        <f>C13^2</f>
        <v>324</v>
      </c>
      <c r="F13" s="32">
        <f>B13*C13</f>
        <v>864</v>
      </c>
    </row>
    <row r="14" spans="1:11" x14ac:dyDescent="0.2">
      <c r="A14" s="32">
        <v>7888</v>
      </c>
      <c r="B14" s="34">
        <v>28</v>
      </c>
      <c r="C14" s="32">
        <v>66</v>
      </c>
      <c r="D14" s="33">
        <f>B14^2</f>
        <v>784</v>
      </c>
      <c r="E14" s="32">
        <f>C14^2</f>
        <v>4356</v>
      </c>
      <c r="F14" s="32">
        <f>B14*C14</f>
        <v>1848</v>
      </c>
    </row>
    <row r="15" spans="1:11" x14ac:dyDescent="0.2">
      <c r="A15" s="32">
        <v>1785</v>
      </c>
      <c r="B15" s="34">
        <v>36</v>
      </c>
      <c r="C15" s="32">
        <v>22</v>
      </c>
      <c r="D15" s="33">
        <f>B15^2</f>
        <v>1296</v>
      </c>
      <c r="E15" s="32">
        <f>C15^2</f>
        <v>484</v>
      </c>
      <c r="F15" s="32">
        <f>B15*C15</f>
        <v>792</v>
      </c>
    </row>
    <row r="16" spans="1:11" x14ac:dyDescent="0.2">
      <c r="A16" s="32">
        <v>3386</v>
      </c>
      <c r="B16" s="34">
        <v>20</v>
      </c>
      <c r="C16" s="32">
        <v>32</v>
      </c>
      <c r="D16" s="33">
        <f>B16^2</f>
        <v>400</v>
      </c>
      <c r="E16" s="32">
        <f>C16^2</f>
        <v>1024</v>
      </c>
      <c r="F16" s="32">
        <f>B16*C16</f>
        <v>640</v>
      </c>
    </row>
    <row r="17" spans="1:13" x14ac:dyDescent="0.2">
      <c r="A17" s="32">
        <v>4399</v>
      </c>
      <c r="B17" s="34">
        <v>36</v>
      </c>
      <c r="C17" s="32">
        <v>46</v>
      </c>
      <c r="D17" s="33">
        <f>B17^2</f>
        <v>1296</v>
      </c>
      <c r="E17" s="32">
        <f>C17^2</f>
        <v>2116</v>
      </c>
      <c r="F17" s="32">
        <f>B17*C17</f>
        <v>1656</v>
      </c>
    </row>
    <row r="18" spans="1:13" x14ac:dyDescent="0.2">
      <c r="A18" s="32">
        <v>2645</v>
      </c>
      <c r="B18" s="34">
        <v>33</v>
      </c>
      <c r="C18" s="32">
        <v>35</v>
      </c>
      <c r="D18" s="33">
        <f>B18^2</f>
        <v>1089</v>
      </c>
      <c r="E18" s="32">
        <f>C18^2</f>
        <v>1225</v>
      </c>
      <c r="F18" s="32">
        <f>B18*C18</f>
        <v>1155</v>
      </c>
    </row>
    <row r="19" spans="1:13" x14ac:dyDescent="0.2">
      <c r="A19" s="32">
        <v>1420</v>
      </c>
      <c r="B19" s="34">
        <v>64</v>
      </c>
      <c r="C19" s="32">
        <v>21</v>
      </c>
      <c r="D19" s="33">
        <f>B19^2</f>
        <v>4096</v>
      </c>
      <c r="E19" s="32">
        <f>C19^2</f>
        <v>441</v>
      </c>
      <c r="F19" s="32">
        <f>B19*C19</f>
        <v>1344</v>
      </c>
    </row>
    <row r="20" spans="1:13" x14ac:dyDescent="0.2">
      <c r="A20" s="32">
        <v>1941</v>
      </c>
      <c r="B20" s="34">
        <v>44</v>
      </c>
      <c r="C20" s="32">
        <v>26</v>
      </c>
      <c r="D20" s="33">
        <f>B20^2</f>
        <v>1936</v>
      </c>
      <c r="E20" s="32">
        <f>C20^2</f>
        <v>676</v>
      </c>
      <c r="F20" s="32">
        <f>B20*C20</f>
        <v>1144</v>
      </c>
    </row>
    <row r="21" spans="1:13" x14ac:dyDescent="0.2">
      <c r="A21" s="32">
        <v>3444</v>
      </c>
      <c r="B21" s="34">
        <v>50</v>
      </c>
      <c r="C21" s="32">
        <v>47</v>
      </c>
      <c r="D21" s="33">
        <f>B21^2</f>
        <v>2500</v>
      </c>
      <c r="E21" s="32">
        <f>C21^2</f>
        <v>2209</v>
      </c>
      <c r="F21" s="32">
        <f>B21*C21</f>
        <v>2350</v>
      </c>
    </row>
    <row r="22" spans="1:13" x14ac:dyDescent="0.2">
      <c r="A22" s="32">
        <v>1678</v>
      </c>
      <c r="B22" s="34">
        <v>30</v>
      </c>
      <c r="C22" s="32">
        <v>19</v>
      </c>
      <c r="D22" s="33">
        <f>B22^2</f>
        <v>900</v>
      </c>
      <c r="E22" s="32">
        <f>C22^2</f>
        <v>361</v>
      </c>
      <c r="F22" s="32">
        <f>B22*C22</f>
        <v>570</v>
      </c>
    </row>
    <row r="23" spans="1:13" x14ac:dyDescent="0.2">
      <c r="A23" s="32">
        <v>1627</v>
      </c>
      <c r="B23" s="34">
        <v>80</v>
      </c>
      <c r="C23" s="32">
        <v>15</v>
      </c>
      <c r="D23" s="33">
        <f>B23^2</f>
        <v>6400</v>
      </c>
      <c r="E23" s="32">
        <f>C23^2</f>
        <v>225</v>
      </c>
      <c r="F23" s="32">
        <f>B23*C23</f>
        <v>1200</v>
      </c>
    </row>
    <row r="24" spans="1:13" x14ac:dyDescent="0.2">
      <c r="A24" s="32">
        <v>4177</v>
      </c>
      <c r="B24" s="34">
        <v>34</v>
      </c>
      <c r="C24" s="32">
        <v>20</v>
      </c>
      <c r="D24" s="33">
        <f>B24^2</f>
        <v>1156</v>
      </c>
      <c r="E24" s="32">
        <f>C24^2</f>
        <v>400</v>
      </c>
      <c r="F24" s="32">
        <f>B24*C24</f>
        <v>680</v>
      </c>
    </row>
    <row r="25" spans="1:13" x14ac:dyDescent="0.2">
      <c r="A25" s="32">
        <v>1538</v>
      </c>
      <c r="B25" s="34">
        <v>48</v>
      </c>
      <c r="C25" s="32">
        <v>9</v>
      </c>
      <c r="D25" s="33">
        <f>B25^2</f>
        <v>2304</v>
      </c>
      <c r="E25" s="32">
        <f>C25^2</f>
        <v>81</v>
      </c>
      <c r="F25" s="32">
        <f>B25*C25</f>
        <v>432</v>
      </c>
    </row>
    <row r="26" spans="1:13" x14ac:dyDescent="0.2">
      <c r="A26" s="32">
        <v>1544</v>
      </c>
      <c r="B26" s="34">
        <v>48</v>
      </c>
      <c r="C26" s="32">
        <v>14</v>
      </c>
      <c r="D26" s="33">
        <f>B26^2</f>
        <v>2304</v>
      </c>
      <c r="E26" s="32">
        <f>C26^2</f>
        <v>196</v>
      </c>
      <c r="F26" s="32">
        <f>B26*C26</f>
        <v>672</v>
      </c>
    </row>
    <row r="27" spans="1:13" x14ac:dyDescent="0.2">
      <c r="A27" s="32">
        <v>1177</v>
      </c>
      <c r="B27" s="34">
        <v>52</v>
      </c>
      <c r="C27" s="32">
        <v>12</v>
      </c>
      <c r="D27" s="33">
        <f>B27^2</f>
        <v>2704</v>
      </c>
      <c r="E27" s="32">
        <f>C27^2</f>
        <v>144</v>
      </c>
      <c r="F27" s="32">
        <f>B27*C27</f>
        <v>624</v>
      </c>
    </row>
    <row r="28" spans="1:13" x14ac:dyDescent="0.2">
      <c r="A28" s="31"/>
    </row>
    <row r="29" spans="1:13" x14ac:dyDescent="0.2">
      <c r="A29" s="31"/>
    </row>
    <row r="30" spans="1:13" ht="14.25" x14ac:dyDescent="0.2">
      <c r="A30" s="1" t="s">
        <v>100</v>
      </c>
      <c r="C30" s="1" t="s">
        <v>169</v>
      </c>
      <c r="K30" s="1" t="s">
        <v>100</v>
      </c>
      <c r="M30" s="30" t="s">
        <v>168</v>
      </c>
    </row>
    <row r="31" spans="1:13" ht="13.5" thickBot="1" x14ac:dyDescent="0.25">
      <c r="A31" s="1"/>
    </row>
    <row r="32" spans="1:13" x14ac:dyDescent="0.2">
      <c r="A32" s="29" t="s">
        <v>101</v>
      </c>
      <c r="B32" s="29"/>
      <c r="K32" s="29" t="s">
        <v>101</v>
      </c>
      <c r="L32" s="29"/>
    </row>
    <row r="33" spans="1:19" x14ac:dyDescent="0.2">
      <c r="A33" s="27" t="s">
        <v>102</v>
      </c>
      <c r="B33" s="27">
        <v>0.9448027637380858</v>
      </c>
      <c r="K33" s="27" t="s">
        <v>102</v>
      </c>
      <c r="L33" s="27">
        <v>0.93801832786443795</v>
      </c>
    </row>
    <row r="34" spans="1:19" x14ac:dyDescent="0.2">
      <c r="A34" s="27" t="s">
        <v>103</v>
      </c>
      <c r="B34" s="27">
        <v>0.89265226236712525</v>
      </c>
      <c r="K34" s="27" t="s">
        <v>103</v>
      </c>
      <c r="L34" s="27">
        <v>0.87987838340959612</v>
      </c>
    </row>
    <row r="35" spans="1:19" x14ac:dyDescent="0.2">
      <c r="A35" s="27" t="s">
        <v>104</v>
      </c>
      <c r="B35" s="27">
        <v>0.85431378464109842</v>
      </c>
      <c r="K35" s="27" t="s">
        <v>104</v>
      </c>
      <c r="L35" s="27">
        <v>0.87320496026568484</v>
      </c>
    </row>
    <row r="36" spans="1:19" x14ac:dyDescent="0.2">
      <c r="A36" s="27" t="s">
        <v>105</v>
      </c>
      <c r="B36" s="27">
        <v>803.42302881131468</v>
      </c>
      <c r="K36" s="27" t="s">
        <v>105</v>
      </c>
      <c r="L36" s="27">
        <v>749.52509359676867</v>
      </c>
    </row>
    <row r="37" spans="1:19" ht="13.5" thickBot="1" x14ac:dyDescent="0.25">
      <c r="A37" s="26" t="s">
        <v>106</v>
      </c>
      <c r="B37" s="26">
        <v>20</v>
      </c>
      <c r="K37" s="26" t="s">
        <v>106</v>
      </c>
      <c r="L37" s="26">
        <v>20</v>
      </c>
    </row>
    <row r="38" spans="1:19" x14ac:dyDescent="0.2">
      <c r="A38" s="1"/>
    </row>
    <row r="39" spans="1:19" ht="13.5" thickBot="1" x14ac:dyDescent="0.25">
      <c r="A39" s="1" t="s">
        <v>107</v>
      </c>
      <c r="K39" s="1" t="s">
        <v>107</v>
      </c>
    </row>
    <row r="40" spans="1:19" x14ac:dyDescent="0.2">
      <c r="A40" s="28"/>
      <c r="B40" s="28" t="s">
        <v>112</v>
      </c>
      <c r="C40" s="28" t="s">
        <v>113</v>
      </c>
      <c r="D40" s="28" t="s">
        <v>114</v>
      </c>
      <c r="E40" s="28" t="s">
        <v>115</v>
      </c>
      <c r="F40" s="28" t="s">
        <v>116</v>
      </c>
      <c r="K40" s="28"/>
      <c r="L40" s="28" t="s">
        <v>112</v>
      </c>
      <c r="M40" s="28" t="s">
        <v>113</v>
      </c>
      <c r="N40" s="28" t="s">
        <v>114</v>
      </c>
      <c r="O40" s="28" t="s">
        <v>115</v>
      </c>
      <c r="P40" s="28" t="s">
        <v>116</v>
      </c>
    </row>
    <row r="41" spans="1:19" x14ac:dyDescent="0.2">
      <c r="A41" s="27" t="s">
        <v>108</v>
      </c>
      <c r="B41" s="27">
        <v>5</v>
      </c>
      <c r="C41" s="27">
        <v>75146023.064859152</v>
      </c>
      <c r="D41" s="27">
        <v>15029204.612971831</v>
      </c>
      <c r="E41" s="27">
        <v>23.283456081542177</v>
      </c>
      <c r="F41" s="27">
        <v>2.5227103491056671E-6</v>
      </c>
      <c r="K41" s="27" t="s">
        <v>108</v>
      </c>
      <c r="L41" s="27">
        <v>1</v>
      </c>
      <c r="M41" s="27">
        <v>74070681.36323759</v>
      </c>
      <c r="N41" s="27">
        <v>74070681.36323759</v>
      </c>
      <c r="O41" s="27">
        <v>131.84813317470767</v>
      </c>
      <c r="P41" s="27">
        <v>1.0226654624195843E-9</v>
      </c>
    </row>
    <row r="42" spans="1:19" x14ac:dyDescent="0.2">
      <c r="A42" s="27" t="s">
        <v>109</v>
      </c>
      <c r="B42" s="27">
        <v>14</v>
      </c>
      <c r="C42" s="27">
        <v>9036839.8851408511</v>
      </c>
      <c r="D42" s="27">
        <v>645488.56322434649</v>
      </c>
      <c r="E42" s="27"/>
      <c r="F42" s="27"/>
      <c r="K42" s="27" t="s">
        <v>109</v>
      </c>
      <c r="L42" s="27">
        <v>18</v>
      </c>
      <c r="M42" s="27">
        <v>10112181.586762406</v>
      </c>
      <c r="N42" s="27">
        <v>561787.8659312448</v>
      </c>
      <c r="O42" s="27"/>
      <c r="P42" s="27"/>
    </row>
    <row r="43" spans="1:19" ht="13.5" thickBot="1" x14ac:dyDescent="0.25">
      <c r="A43" s="26" t="s">
        <v>110</v>
      </c>
      <c r="B43" s="26">
        <v>19</v>
      </c>
      <c r="C43" s="26">
        <v>84182862.950000003</v>
      </c>
      <c r="D43" s="26"/>
      <c r="E43" s="26"/>
      <c r="F43" s="26"/>
      <c r="K43" s="26" t="s">
        <v>110</v>
      </c>
      <c r="L43" s="26">
        <v>19</v>
      </c>
      <c r="M43" s="26">
        <v>84182862.949999988</v>
      </c>
      <c r="N43" s="26"/>
      <c r="O43" s="26"/>
      <c r="P43" s="26"/>
    </row>
    <row r="44" spans="1:19" ht="13.5" thickBot="1" x14ac:dyDescent="0.25">
      <c r="A44" s="1"/>
    </row>
    <row r="45" spans="1:19" x14ac:dyDescent="0.2">
      <c r="A45" s="28"/>
      <c r="B45" s="28" t="s">
        <v>117</v>
      </c>
      <c r="C45" s="28" t="s">
        <v>105</v>
      </c>
      <c r="D45" s="28" t="s">
        <v>118</v>
      </c>
      <c r="E45" s="28" t="s">
        <v>119</v>
      </c>
      <c r="F45" s="28" t="s">
        <v>120</v>
      </c>
      <c r="G45" s="28" t="s">
        <v>121</v>
      </c>
      <c r="H45" s="28" t="s">
        <v>122</v>
      </c>
      <c r="I45" s="28" t="s">
        <v>123</v>
      </c>
      <c r="K45" s="28"/>
      <c r="L45" s="28" t="s">
        <v>117</v>
      </c>
      <c r="M45" s="28" t="s">
        <v>105</v>
      </c>
      <c r="N45" s="28" t="s">
        <v>118</v>
      </c>
      <c r="O45" s="28" t="s">
        <v>119</v>
      </c>
      <c r="P45" s="28" t="s">
        <v>120</v>
      </c>
      <c r="Q45" s="28" t="s">
        <v>121</v>
      </c>
      <c r="R45" s="28" t="s">
        <v>122</v>
      </c>
      <c r="S45" s="28" t="s">
        <v>123</v>
      </c>
    </row>
    <row r="46" spans="1:19" x14ac:dyDescent="0.2">
      <c r="A46" s="27" t="s">
        <v>111</v>
      </c>
      <c r="B46" s="27">
        <v>2856.7431088151811</v>
      </c>
      <c r="C46" s="27">
        <v>1674.212602174478</v>
      </c>
      <c r="D46" s="27">
        <v>1.7063203950948793</v>
      </c>
      <c r="E46" s="27">
        <v>0.11002285944092526</v>
      </c>
      <c r="F46" s="27">
        <v>-734.08579307286618</v>
      </c>
      <c r="G46" s="27">
        <v>6447.5720107032284</v>
      </c>
      <c r="H46" s="27">
        <v>-734.08579307286618</v>
      </c>
      <c r="I46" s="27">
        <v>6447.5720107032284</v>
      </c>
      <c r="K46" s="27" t="s">
        <v>111</v>
      </c>
      <c r="L46" s="27">
        <v>1109.662163004173</v>
      </c>
      <c r="M46" s="27">
        <v>218.2024555153838</v>
      </c>
      <c r="N46" s="27">
        <v>5.0854705570714307</v>
      </c>
      <c r="O46" s="27">
        <v>7.7190344749480439E-5</v>
      </c>
      <c r="P46" s="27">
        <v>651.23581497718851</v>
      </c>
      <c r="Q46" s="27">
        <v>1568.0885110311574</v>
      </c>
      <c r="R46" s="27">
        <v>651.23581497718851</v>
      </c>
      <c r="S46" s="27">
        <v>1568.0885110311574</v>
      </c>
    </row>
    <row r="47" spans="1:19" ht="13.5" thickBot="1" x14ac:dyDescent="0.25">
      <c r="A47" s="27" t="s">
        <v>167</v>
      </c>
      <c r="B47" s="27">
        <v>-26.364299020983932</v>
      </c>
      <c r="C47" s="27">
        <v>51.018714222743483</v>
      </c>
      <c r="D47" s="27">
        <v>-0.51675741779535223</v>
      </c>
      <c r="E47" s="27">
        <v>0.61339172091112559</v>
      </c>
      <c r="F47" s="27">
        <v>-135.78855812060689</v>
      </c>
      <c r="G47" s="27">
        <v>83.059960078639037</v>
      </c>
      <c r="H47" s="27">
        <v>-135.78855812060689</v>
      </c>
      <c r="I47" s="27">
        <v>83.059960078639037</v>
      </c>
      <c r="K47" s="26" t="s">
        <v>164</v>
      </c>
      <c r="L47" s="26">
        <v>1.6027049967492406</v>
      </c>
      <c r="M47" s="26">
        <v>0.13957788023081702</v>
      </c>
      <c r="N47" s="26">
        <v>11.482514235772035</v>
      </c>
      <c r="O47" s="26">
        <v>1.0226654624195953E-9</v>
      </c>
      <c r="P47" s="26">
        <v>1.3094627518421933</v>
      </c>
      <c r="Q47" s="26">
        <v>1.8959472416562879</v>
      </c>
      <c r="R47" s="26">
        <v>1.3094627518421933</v>
      </c>
      <c r="S47" s="26">
        <v>1.8959472416562879</v>
      </c>
    </row>
    <row r="48" spans="1:19" x14ac:dyDescent="0.2">
      <c r="A48" s="27" t="s">
        <v>166</v>
      </c>
      <c r="B48" s="27">
        <v>-80.633325820540705</v>
      </c>
      <c r="C48" s="27">
        <v>69.79831374736959</v>
      </c>
      <c r="D48" s="27">
        <v>-1.1552331495054124</v>
      </c>
      <c r="E48" s="27">
        <v>0.2673317656385204</v>
      </c>
      <c r="F48" s="27">
        <v>-230.33581998500929</v>
      </c>
      <c r="G48" s="27">
        <v>69.069168343927885</v>
      </c>
      <c r="H48" s="27">
        <v>-230.33581998500929</v>
      </c>
      <c r="I48" s="27">
        <v>69.069168343927885</v>
      </c>
    </row>
    <row r="49" spans="1:9" x14ac:dyDescent="0.2">
      <c r="A49" s="27" t="s">
        <v>165</v>
      </c>
      <c r="B49" s="27">
        <v>0.11512529958680673</v>
      </c>
      <c r="C49" s="27">
        <v>0.52402605554738202</v>
      </c>
      <c r="D49" s="27">
        <v>0.21969384607517325</v>
      </c>
      <c r="E49" s="27">
        <v>0.82928060837055184</v>
      </c>
      <c r="F49" s="27">
        <v>-1.0087988084732942</v>
      </c>
      <c r="G49" s="27">
        <v>1.2390494076469074</v>
      </c>
      <c r="H49" s="27">
        <v>-1.0087988084732942</v>
      </c>
      <c r="I49" s="27">
        <v>1.2390494076469074</v>
      </c>
    </row>
    <row r="50" spans="1:9" x14ac:dyDescent="0.2">
      <c r="A50" s="27" t="s">
        <v>164</v>
      </c>
      <c r="B50" s="27">
        <v>2.3132871767296672</v>
      </c>
      <c r="C50" s="27">
        <v>0.80190659384959684</v>
      </c>
      <c r="D50" s="27">
        <v>2.884733950901444</v>
      </c>
      <c r="E50" s="27">
        <v>1.1998512751708401E-2</v>
      </c>
      <c r="F50" s="27">
        <v>0.59336858928754244</v>
      </c>
      <c r="G50" s="27">
        <v>4.0332057641717922</v>
      </c>
      <c r="H50" s="27">
        <v>0.59336858928754244</v>
      </c>
      <c r="I50" s="27">
        <v>4.0332057641717922</v>
      </c>
    </row>
    <row r="51" spans="1:9" ht="13.5" thickBot="1" x14ac:dyDescent="0.25">
      <c r="A51" s="26" t="s">
        <v>163</v>
      </c>
      <c r="B51" s="26">
        <v>0.5420842164265649</v>
      </c>
      <c r="C51" s="26">
        <v>0.62279995525200871</v>
      </c>
      <c r="D51" s="26">
        <v>0.87039861171347843</v>
      </c>
      <c r="E51" s="26">
        <v>0.39876145691335618</v>
      </c>
      <c r="F51" s="26">
        <v>-0.79368883683374758</v>
      </c>
      <c r="G51" s="26">
        <v>1.8778572696868774</v>
      </c>
      <c r="H51" s="26">
        <v>-0.79368883683374758</v>
      </c>
      <c r="I51" s="26">
        <v>1.8778572696868774</v>
      </c>
    </row>
    <row r="52" spans="1:9" x14ac:dyDescent="0.2">
      <c r="A52" s="1"/>
    </row>
    <row r="53" spans="1:9" x14ac:dyDescent="0.2">
      <c r="A53" s="1"/>
    </row>
    <row r="54" spans="1:9" x14ac:dyDescent="0.2">
      <c r="A54" s="1"/>
    </row>
  </sheetData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11</vt:lpstr>
      <vt:lpstr>12 and 13</vt:lpstr>
      <vt:lpstr>15-38</vt:lpstr>
      <vt:lpstr>'15-38'!Ciao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wfut4002009</dc:creator>
  <cp:lastModifiedBy>Umit Akinc</cp:lastModifiedBy>
  <dcterms:created xsi:type="dcterms:W3CDTF">2009-08-09T19:01:15Z</dcterms:created>
  <dcterms:modified xsi:type="dcterms:W3CDTF">2015-12-14T17:57:36Z</dcterms:modified>
</cp:coreProperties>
</file>