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410" activeTab="4"/>
  </bookViews>
  <sheets>
    <sheet name="3-4" sheetId="1" r:id="rId1"/>
    <sheet name="3-10" sheetId="2" r:id="rId2"/>
    <sheet name="3-8" sheetId="3" r:id="rId3"/>
    <sheet name="3-11" sheetId="4" r:id="rId4"/>
    <sheet name="3-15" sheetId="5" r:id="rId5"/>
    <sheet name="3-19" sheetId="6" r:id="rId6"/>
    <sheet name="3-20" sheetId="7" r:id="rId7"/>
  </sheets>
  <definedNames>
    <definedName name="solver_adj" localSheetId="1" hidden="1">'3-10'!$B$10:$C$10</definedName>
    <definedName name="solver_adj" localSheetId="3" hidden="1">'3-11'!$B$11:$D$11</definedName>
    <definedName name="solver_adj" localSheetId="4" hidden="1">'3-15'!$B$38:$E$40</definedName>
    <definedName name="solver_adj" localSheetId="5" hidden="1">'3-19'!$B$19:$K$19</definedName>
    <definedName name="solver_adj" localSheetId="6" hidden="1">'3-20'!$B$12:$C$12</definedName>
    <definedName name="solver_adj" localSheetId="0" hidden="1">'3-4'!$B$11:$E$11</definedName>
    <definedName name="solver_adj" localSheetId="2" hidden="1">'3-8'!$B$12:$F$12</definedName>
    <definedName name="solver_cvg" localSheetId="1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0" hidden="1">0.0001</definedName>
    <definedName name="solver_cvg" localSheetId="2" hidden="1">0.0001</definedName>
    <definedName name="solver_drv" localSheetId="1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0" hidden="1">1</definedName>
    <definedName name="solver_drv" localSheetId="2" hidden="1">1</definedName>
    <definedName name="solver_eng" localSheetId="1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ng" localSheetId="0" hidden="1">2</definedName>
    <definedName name="solver_eng" localSheetId="2" hidden="1">2</definedName>
    <definedName name="solver_est" localSheetId="1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0" hidden="1">1</definedName>
    <definedName name="solver_est" localSheetId="2" hidden="1">1</definedName>
    <definedName name="solver_ibd" localSheetId="4" hidden="1">2</definedName>
    <definedName name="solver_ibd" localSheetId="2" hidden="1">2</definedName>
    <definedName name="solver_itr" localSheetId="1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0" hidden="1">100</definedName>
    <definedName name="solver_itr" localSheetId="2" hidden="1">100</definedName>
    <definedName name="solver_lhs1" localSheetId="1" hidden="1">'3-10'!$D$12:$D$14</definedName>
    <definedName name="solver_lhs1" localSheetId="3" hidden="1">'3-11'!$E$13:$E$16</definedName>
    <definedName name="solver_lhs1" localSheetId="4" hidden="1">'3-15'!$B$41:$E$41</definedName>
    <definedName name="solver_lhs1" localSheetId="5" hidden="1">'3-19'!$L$20:$L$29</definedName>
    <definedName name="solver_lhs1" localSheetId="6" hidden="1">'3-20'!$D$14:$D$15</definedName>
    <definedName name="solver_lhs1" localSheetId="0" hidden="1">'3-4'!$F$13:$F$15</definedName>
    <definedName name="solver_lhs1" localSheetId="2" hidden="1">'3-8'!$G$14:$G$16</definedName>
    <definedName name="solver_lhs2" localSheetId="4" hidden="1">'3-15'!$N$28:$N$32</definedName>
    <definedName name="solver_lhs2" localSheetId="6" hidden="1">'3-20'!$D$16:$D$17</definedName>
    <definedName name="solver_lhs2" localSheetId="2" hidden="1">'3-8'!$G$17</definedName>
    <definedName name="solver_lhs3" localSheetId="2" hidden="1">'3-8'!$G$18</definedName>
    <definedName name="solver_lin" localSheetId="1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6" hidden="1">1</definedName>
    <definedName name="solver_lin" localSheetId="0" hidden="1">1</definedName>
    <definedName name="solver_lin" localSheetId="2" hidden="1">1</definedName>
    <definedName name="solver_lva" localSheetId="4" hidden="1">2</definedName>
    <definedName name="solver_lva" localSheetId="2" hidden="1">2</definedName>
    <definedName name="solver_mip" localSheetId="4" hidden="1">5000</definedName>
    <definedName name="solver_mip" localSheetId="2" hidden="1">5000</definedName>
    <definedName name="solver_mni" localSheetId="4" hidden="1">30</definedName>
    <definedName name="solver_mni" localSheetId="2" hidden="1">30</definedName>
    <definedName name="solver_mrt" localSheetId="4" hidden="1">0.075</definedName>
    <definedName name="solver_mrt" localSheetId="2" hidden="1">0.075</definedName>
    <definedName name="solver_neg" localSheetId="1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0" hidden="1">1</definedName>
    <definedName name="solver_neg" localSheetId="2" hidden="1">1</definedName>
    <definedName name="solver_nod" localSheetId="4" hidden="1">5000</definedName>
    <definedName name="solver_nod" localSheetId="2" hidden="1">5000</definedName>
    <definedName name="solver_num" localSheetId="1" hidden="1">1</definedName>
    <definedName name="solver_num" localSheetId="3" hidden="1">1</definedName>
    <definedName name="solver_num" localSheetId="4" hidden="1">1</definedName>
    <definedName name="solver_num" localSheetId="5" hidden="1">1</definedName>
    <definedName name="solver_num" localSheetId="6" hidden="1">2</definedName>
    <definedName name="solver_num" localSheetId="0" hidden="1">1</definedName>
    <definedName name="solver_num" localSheetId="2" hidden="1">3</definedName>
    <definedName name="solver_nwt" localSheetId="1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0" hidden="1">1</definedName>
    <definedName name="solver_nwt" localSheetId="2" hidden="1">1</definedName>
    <definedName name="solver_ofx" localSheetId="4" hidden="1">2</definedName>
    <definedName name="solver_ofx" localSheetId="2" hidden="1">2</definedName>
    <definedName name="solver_opt" localSheetId="1" hidden="1">'3-10'!$D$11</definedName>
    <definedName name="solver_opt" localSheetId="3" hidden="1">'3-11'!$E$12</definedName>
    <definedName name="solver_opt" localSheetId="4" hidden="1">'3-15'!$F$41</definedName>
    <definedName name="solver_opt" localSheetId="5" hidden="1">'3-19'!$L$19</definedName>
    <definedName name="solver_opt" localSheetId="6" hidden="1">'3-20'!$D$13</definedName>
    <definedName name="solver_opt" localSheetId="0" hidden="1">'3-4'!$F$12</definedName>
    <definedName name="solver_opt" localSheetId="2" hidden="1">'3-8'!$G$13</definedName>
    <definedName name="solver_piv" localSheetId="4" hidden="1">0.000001</definedName>
    <definedName name="solver_piv" localSheetId="2" hidden="1">0.000001</definedName>
    <definedName name="solver_pre" localSheetId="1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0" hidden="1">0.000001</definedName>
    <definedName name="solver_pre" localSheetId="2" hidden="1">0.000001</definedName>
    <definedName name="solver_pro" localSheetId="4" hidden="1">2</definedName>
    <definedName name="solver_pro" localSheetId="2" hidden="1">2</definedName>
    <definedName name="solver_rbv" localSheetId="4" hidden="1">1</definedName>
    <definedName name="solver_rbv" localSheetId="2" hidden="1">1</definedName>
    <definedName name="solver_red" localSheetId="4" hidden="1">0.000001</definedName>
    <definedName name="solver_red" localSheetId="2" hidden="1">0.000001</definedName>
    <definedName name="solver_rel1" localSheetId="1" hidden="1">3</definedName>
    <definedName name="solver_rel1" localSheetId="3" hidden="1">3</definedName>
    <definedName name="solver_rel1" localSheetId="4" hidden="1">1</definedName>
    <definedName name="solver_rel1" localSheetId="5" hidden="1">3</definedName>
    <definedName name="solver_rel1" localSheetId="6" hidden="1">3</definedName>
    <definedName name="solver_rel1" localSheetId="0" hidden="1">1</definedName>
    <definedName name="solver_rel1" localSheetId="2" hidden="1">2</definedName>
    <definedName name="solver_rel2" localSheetId="4" hidden="1">3</definedName>
    <definedName name="solver_rel2" localSheetId="6" hidden="1">1</definedName>
    <definedName name="solver_rel2" localSheetId="2" hidden="1">1</definedName>
    <definedName name="solver_rel3" localSheetId="2" hidden="1">3</definedName>
    <definedName name="solver_reo" localSheetId="4" hidden="1">2</definedName>
    <definedName name="solver_reo" localSheetId="2" hidden="1">2</definedName>
    <definedName name="solver_rep" localSheetId="4" hidden="1">2</definedName>
    <definedName name="solver_rep" localSheetId="2" hidden="1">2</definedName>
    <definedName name="solver_rhs1" localSheetId="1" hidden="1">'3-10'!$E$12:$E$14</definedName>
    <definedName name="solver_rhs1" localSheetId="3" hidden="1">'3-11'!$F$13:$F$16</definedName>
    <definedName name="solver_rhs1" localSheetId="4" hidden="1">'3-15'!$B$42:$E$42</definedName>
    <definedName name="solver_rhs1" localSheetId="5" hidden="1">'3-19'!$M$20:$M$29</definedName>
    <definedName name="solver_rhs1" localSheetId="6" hidden="1">'3-20'!$E$14:$E$15</definedName>
    <definedName name="solver_rhs1" localSheetId="0" hidden="1">'3-4'!$G$13:$G$15</definedName>
    <definedName name="solver_rhs1" localSheetId="2" hidden="1">'3-8'!$H$14:$H$16</definedName>
    <definedName name="solver_rhs2" localSheetId="4" hidden="1">0</definedName>
    <definedName name="solver_rhs2" localSheetId="6" hidden="1">'3-20'!$E$16:$E$17</definedName>
    <definedName name="solver_rhs2" localSheetId="2" hidden="1">'3-8'!$H$17</definedName>
    <definedName name="solver_rhs3" localSheetId="2" hidden="1">'3-8'!$H$18</definedName>
    <definedName name="solver_rlx" localSheetId="4" hidden="1">2</definedName>
    <definedName name="solver_rlx" localSheetId="2" hidden="1">2</definedName>
    <definedName name="solver_scl" localSheetId="1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0" hidden="1">2</definedName>
    <definedName name="solver_scl" localSheetId="2" hidden="1">2</definedName>
    <definedName name="solver_sho" localSheetId="1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0" hidden="1">2</definedName>
    <definedName name="solver_sho" localSheetId="2" hidden="1">2</definedName>
    <definedName name="solver_ssz" localSheetId="4" hidden="1">100</definedName>
    <definedName name="solver_ssz" localSheetId="2" hidden="1">100</definedName>
    <definedName name="solver_std" localSheetId="1" hidden="1">1</definedName>
    <definedName name="solver_std" localSheetId="3" hidden="1">1</definedName>
    <definedName name="solver_std" localSheetId="4" hidden="1">1</definedName>
    <definedName name="solver_std" localSheetId="5" hidden="1">1</definedName>
    <definedName name="solver_std" localSheetId="6" hidden="1">1</definedName>
    <definedName name="solver_std" localSheetId="0" hidden="1">1</definedName>
    <definedName name="solver_std" localSheetId="2" hidden="1">1</definedName>
    <definedName name="solver_tim" localSheetId="1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0" hidden="1">100</definedName>
    <definedName name="solver_tim" localSheetId="2" hidden="1">100</definedName>
    <definedName name="solver_tol" localSheetId="1" hidden="1">0.0005</definedName>
    <definedName name="solver_tol" localSheetId="3" hidden="1">0.0005</definedName>
    <definedName name="solver_tol" localSheetId="4" hidden="1">0.0005</definedName>
    <definedName name="solver_tol" localSheetId="5" hidden="1">0.0005</definedName>
    <definedName name="solver_tol" localSheetId="6" hidden="1">0.0005</definedName>
    <definedName name="solver_tol" localSheetId="0" hidden="1">0.0005</definedName>
    <definedName name="solver_tol" localSheetId="2" hidden="1">0.0005</definedName>
    <definedName name="solver_typ" localSheetId="1" hidden="1">2</definedName>
    <definedName name="solver_typ" localSheetId="3" hidden="1">2</definedName>
    <definedName name="solver_typ" localSheetId="4" hidden="1">1</definedName>
    <definedName name="solver_typ" localSheetId="5" hidden="1">2</definedName>
    <definedName name="solver_typ" localSheetId="6" hidden="1">1</definedName>
    <definedName name="solver_typ" localSheetId="0" hidden="1">1</definedName>
    <definedName name="solver_typ" localSheetId="2" hidden="1">1</definedName>
    <definedName name="solver_val" localSheetId="1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0" hidden="1">0</definedName>
    <definedName name="solver_val" localSheetId="2" hidden="1">0</definedName>
    <definedName name="solver_ver" localSheetId="1" hidden="1">2</definedName>
    <definedName name="solver_ver" localSheetId="3" hidden="1">2</definedName>
    <definedName name="solver_ver" localSheetId="4" hidden="1">2</definedName>
    <definedName name="solver_ver" localSheetId="5" hidden="1">2</definedName>
    <definedName name="solver_ver" localSheetId="6" hidden="1">2</definedName>
    <definedName name="solver_ver" localSheetId="0" hidden="1">2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<sst xmlns="http://schemas.openxmlformats.org/spreadsheetml/2006/main" count="149" uniqueCount="132">
  <si>
    <t xml:space="preserve">Max 25 Xa + 20 Xb + 50 Xc + 30 Xd </t>
  </si>
  <si>
    <t xml:space="preserve">    st </t>
  </si>
  <si>
    <t xml:space="preserve">    3Xa +1Xb + 4Xc + 4Xd &lt;=150 </t>
  </si>
  <si>
    <t xml:space="preserve">    4Xa +2Xb + 5Xc + 5Xd &lt;= 200 </t>
  </si>
  <si>
    <t xml:space="preserve">    5Xa +5Xb + 4Xc &lt;= 300 </t>
  </si>
  <si>
    <t xml:space="preserve">    Xa ,Xb, Xc, Xd &gt;= 0 </t>
  </si>
  <si>
    <t>a</t>
  </si>
  <si>
    <t>b</t>
  </si>
  <si>
    <t>c</t>
  </si>
  <si>
    <t>d</t>
  </si>
  <si>
    <t>Vars</t>
  </si>
  <si>
    <t>Obj</t>
  </si>
  <si>
    <t>Cut</t>
  </si>
  <si>
    <t>Assy.</t>
  </si>
  <si>
    <t>Paint</t>
  </si>
  <si>
    <t xml:space="preserve">Max 3.25 T + 2.75 P + .60 h1 + .70 h2 + .55 h3 </t>
  </si>
  <si>
    <t xml:space="preserve">    4T + 3P + h1 = 8,000 </t>
  </si>
  <si>
    <t xml:space="preserve">    2T + 2P + h2 = 9,000 </t>
  </si>
  <si>
    <t xml:space="preserve">    T + 3P + h3 = 7,000 </t>
  </si>
  <si>
    <t xml:space="preserve">    T &lt;= 1,700 </t>
  </si>
  <si>
    <t xml:space="preserve">    P &gt;= 600 </t>
  </si>
  <si>
    <t>T</t>
  </si>
  <si>
    <t>P</t>
  </si>
  <si>
    <t>h1</t>
  </si>
  <si>
    <t>h2</t>
  </si>
  <si>
    <t>h3</t>
  </si>
  <si>
    <t>HBO1</t>
  </si>
  <si>
    <t>HBO2</t>
  </si>
  <si>
    <t>HBO3</t>
  </si>
  <si>
    <t xml:space="preserve">Min 20,000x1 + 16,000x2 </t>
  </si>
  <si>
    <t xml:space="preserve">   st</t>
  </si>
  <si>
    <t xml:space="preserve">  6x1 + 2x2 &gt;= 12  (Weekly contract for high grade ore)</t>
  </si>
  <si>
    <t xml:space="preserve">  2x1 + 2x2 &gt;=  8  (Weekly contract for medium grade ore)</t>
  </si>
  <si>
    <t xml:space="preserve">  4x1 +12x2 &gt;= 24  (Weekly contract for low  grade ore)</t>
  </si>
  <si>
    <t>x1</t>
  </si>
  <si>
    <t>x2</t>
  </si>
  <si>
    <t>vars</t>
  </si>
  <si>
    <t>Cont-HG</t>
  </si>
  <si>
    <t>Cont-MG</t>
  </si>
  <si>
    <t>Cont-LG</t>
  </si>
  <si>
    <t>Min 12S +   15W +    24C</t>
  </si>
  <si>
    <t xml:space="preserve">    St</t>
  </si>
  <si>
    <t xml:space="preserve">      6000S + 8000W + 11000C &gt;= 12,000,000</t>
  </si>
  <si>
    <t xml:space="preserve">          S                  &gt;= 100</t>
  </si>
  <si>
    <t xml:space="preserve">                  W          &gt;= 200 </t>
  </si>
  <si>
    <t xml:space="preserve">                           C &gt;= 300</t>
  </si>
  <si>
    <t>S</t>
  </si>
  <si>
    <t>W</t>
  </si>
  <si>
    <t>C</t>
  </si>
  <si>
    <t>Fcost</t>
  </si>
  <si>
    <t>S-comm</t>
  </si>
  <si>
    <t>W-Comm</t>
  </si>
  <si>
    <t>C-Comm</t>
  </si>
  <si>
    <t>Let x ij be the gallons of vintage i (i=1,2,. .4)   mixed in blend j (j=A,B,C)</t>
  </si>
  <si>
    <t xml:space="preserve">     Max 80(x1A + x2A + x3A + x4A)+</t>
  </si>
  <si>
    <t xml:space="preserve">         50(x1B + x2B + x3B + x4B)+</t>
  </si>
  <si>
    <t xml:space="preserve">         35(x1C + x2C + x3C + x4C)      </t>
  </si>
  <si>
    <t xml:space="preserve">     st</t>
  </si>
  <si>
    <t xml:space="preserve">          x1A + x1B + x1C &lt;= 130</t>
  </si>
  <si>
    <t xml:space="preserve">          x2A + x2B + x2C &lt;= 200</t>
  </si>
  <si>
    <t xml:space="preserve">          x3A + x3B + x3C &lt;= 150</t>
  </si>
  <si>
    <t xml:space="preserve">          x4A + x4B + x4C &lt;= 350</t>
  </si>
  <si>
    <t xml:space="preserve">          x2A + x3A &gt;= .75(x1A + x2A + x3A + x4A)</t>
  </si>
  <si>
    <t xml:space="preserve">          x4A       &gt;= .08(x1A + x2A + x3A + x4A)</t>
  </si>
  <si>
    <t xml:space="preserve">          x2B       &gt;= .10(x1B + x2B + x3B + x4B)</t>
  </si>
  <si>
    <t xml:space="preserve">          x4B       &lt;= .35(x1B + x2B + x3B + x4B)</t>
  </si>
  <si>
    <t xml:space="preserve">          x2C + x3C &gt;= .35(x1C + x2C + x3C + x4C) </t>
  </si>
  <si>
    <t xml:space="preserve">               xij   &gt;= 0 for all i and j.</t>
  </si>
  <si>
    <t>X1A</t>
  </si>
  <si>
    <t>X2A</t>
  </si>
  <si>
    <t>X3A</t>
  </si>
  <si>
    <t>X4A</t>
  </si>
  <si>
    <t>X1B</t>
  </si>
  <si>
    <t>X2B</t>
  </si>
  <si>
    <t>X3B</t>
  </si>
  <si>
    <t>X4B</t>
  </si>
  <si>
    <t>X1C</t>
  </si>
  <si>
    <t>X2C</t>
  </si>
  <si>
    <t>X3C</t>
  </si>
  <si>
    <t>X4C</t>
  </si>
  <si>
    <t>Gallons</t>
  </si>
  <si>
    <t xml:space="preserve"> </t>
  </si>
  <si>
    <t>Avail V#1</t>
  </si>
  <si>
    <t>Avail V#2</t>
  </si>
  <si>
    <t>Avail V#3</t>
  </si>
  <si>
    <t>Avail V#4</t>
  </si>
  <si>
    <t>Spec-A</t>
  </si>
  <si>
    <t>Spec-B</t>
  </si>
  <si>
    <t>Spec-C</t>
  </si>
  <si>
    <t>Note: All of the spec constraints are formulated as"&gt;= 0"</t>
  </si>
  <si>
    <t>Min X1a +  X2a + X3a +  X4a + X5a + X1p +  X2p +  X3p +  X4p + X5p</t>
  </si>
  <si>
    <t xml:space="preserve">s. t </t>
  </si>
  <si>
    <t xml:space="preserve">    X3a + X4a + X5a + X1a &gt;=  900</t>
  </si>
  <si>
    <t xml:space="preserve">    X4a + X5a + X1a + X2a &gt;= 1000</t>
  </si>
  <si>
    <t xml:space="preserve">    X5a + X1a + X2a + X3a &gt;=  450</t>
  </si>
  <si>
    <t xml:space="preserve">    X1a + X2a + X3a + X4a &gt;=  800</t>
  </si>
  <si>
    <t xml:space="preserve">    X2a + X3a + X4a + X5a &gt;=  700</t>
  </si>
  <si>
    <t xml:space="preserve">    X3p + X4p + X5p + X1p &gt;=  800</t>
  </si>
  <si>
    <t xml:space="preserve">    X4p + X5p + X1p + X2p &gt;=  500</t>
  </si>
  <si>
    <t xml:space="preserve">    X5p + X1p + X2p + X3p &gt;= 1000</t>
  </si>
  <si>
    <t xml:space="preserve">    X1p + X2p + X3p + X4p &gt;=  300</t>
  </si>
  <si>
    <t xml:space="preserve">    X2p + X3p + X4p + X5p &gt;=  750 </t>
  </si>
  <si>
    <t xml:space="preserve">    Xij &gt;=0 i=1,2,3,4,5;   j= a,p</t>
  </si>
  <si>
    <t>X3a</t>
  </si>
  <si>
    <t>X1a</t>
  </si>
  <si>
    <t>X2a</t>
  </si>
  <si>
    <t>X4a</t>
  </si>
  <si>
    <t>X1p</t>
  </si>
  <si>
    <t>X2p</t>
  </si>
  <si>
    <t>X3p</t>
  </si>
  <si>
    <t>X4p</t>
  </si>
  <si>
    <t>AM:M</t>
  </si>
  <si>
    <t>AM:T</t>
  </si>
  <si>
    <t>AM:W</t>
  </si>
  <si>
    <t>AM:F</t>
  </si>
  <si>
    <t>PM:M</t>
  </si>
  <si>
    <t>PM:T</t>
  </si>
  <si>
    <t>PM:W</t>
  </si>
  <si>
    <t>PM:F</t>
  </si>
  <si>
    <t>X5a</t>
  </si>
  <si>
    <t>X5p</t>
  </si>
  <si>
    <t>Max 450 x1 + 390 x2</t>
  </si>
  <si>
    <t>st</t>
  </si>
  <si>
    <t xml:space="preserve">     15x1 +  9x2 &gt;=600</t>
  </si>
  <si>
    <t xml:space="preserve">      6x1 + 24x2 &gt;=225</t>
  </si>
  <si>
    <t xml:space="preserve">      3x1 + 12x2 &lt;=300</t>
  </si>
  <si>
    <t xml:space="preserve">      9x1 +  6x2 &lt;=450</t>
  </si>
  <si>
    <t xml:space="preserve">          x1, x2 &gt;=0 </t>
  </si>
  <si>
    <t>Starter</t>
  </si>
  <si>
    <t>Lighter</t>
  </si>
  <si>
    <t>Keros</t>
  </si>
  <si>
    <t>Benz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</si>
</sst>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/>
    </xf>
    <xf numFmtId="9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1" fillId="0" borderId="5" xfId="0" applyFont="1" applyBorder="1" applyAlignment="1">
      <alignment/>
    </xf>
    <xf numFmtId="16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C19" sqref="C19"/>
    </sheetView>
  </sheetViews>
  <sheetFormatPr defaultColWidth="9.140625" defaultRowHeight="12.75"/>
  <sheetData>
    <row r="2" ht="12.75">
      <c r="C2" t="s">
        <v>0</v>
      </c>
    </row>
    <row r="3" ht="12.75">
      <c r="C3" t="s">
        <v>1</v>
      </c>
    </row>
    <row r="4" ht="12.75">
      <c r="C4" t="s">
        <v>2</v>
      </c>
    </row>
    <row r="5" ht="12.75">
      <c r="C5" t="s">
        <v>3</v>
      </c>
    </row>
    <row r="6" ht="12.75">
      <c r="C6" t="s">
        <v>4</v>
      </c>
    </row>
    <row r="7" ht="12.75">
      <c r="C7" t="s">
        <v>5</v>
      </c>
    </row>
    <row r="10" spans="2:5" ht="12.75">
      <c r="B10" s="2" t="s">
        <v>6</v>
      </c>
      <c r="C10" s="2" t="s">
        <v>7</v>
      </c>
      <c r="D10" s="2" t="s">
        <v>8</v>
      </c>
      <c r="E10" s="2" t="s">
        <v>9</v>
      </c>
    </row>
    <row r="11" spans="1:5" ht="12.75">
      <c r="A11" s="3" t="s">
        <v>10</v>
      </c>
      <c r="B11" s="4">
        <v>0</v>
      </c>
      <c r="C11" s="4">
        <v>16.666666666666664</v>
      </c>
      <c r="D11" s="4">
        <v>33.333333333333336</v>
      </c>
      <c r="E11" s="4">
        <v>0</v>
      </c>
    </row>
    <row r="12" spans="1:6" ht="12.75">
      <c r="A12" s="3" t="s">
        <v>11</v>
      </c>
      <c r="B12">
        <v>25</v>
      </c>
      <c r="C12">
        <v>20</v>
      </c>
      <c r="D12">
        <v>50</v>
      </c>
      <c r="E12">
        <v>30</v>
      </c>
      <c r="F12" s="5">
        <f>SUMPRODUCT($B$11:$E$11,B12:E12)</f>
        <v>2000</v>
      </c>
    </row>
    <row r="13" spans="1:7" ht="12.75">
      <c r="A13" s="3" t="s">
        <v>12</v>
      </c>
      <c r="B13">
        <v>3</v>
      </c>
      <c r="C13">
        <v>1</v>
      </c>
      <c r="D13">
        <v>4</v>
      </c>
      <c r="E13">
        <v>4</v>
      </c>
      <c r="F13" s="5">
        <f>SUMPRODUCT($B$11:$E$11,B13:E13)</f>
        <v>150</v>
      </c>
      <c r="G13">
        <v>150</v>
      </c>
    </row>
    <row r="14" spans="1:7" ht="12.75">
      <c r="A14" s="3" t="s">
        <v>13</v>
      </c>
      <c r="B14">
        <v>4</v>
      </c>
      <c r="C14">
        <v>2</v>
      </c>
      <c r="D14">
        <v>5</v>
      </c>
      <c r="E14">
        <v>5</v>
      </c>
      <c r="F14" s="5">
        <f>SUMPRODUCT($B$11:$E$11,B14:E14)</f>
        <v>200</v>
      </c>
      <c r="G14">
        <v>200</v>
      </c>
    </row>
    <row r="15" spans="1:7" ht="12.75">
      <c r="A15" s="3" t="s">
        <v>14</v>
      </c>
      <c r="B15">
        <v>5</v>
      </c>
      <c r="C15">
        <v>5</v>
      </c>
      <c r="D15">
        <v>4</v>
      </c>
      <c r="F15" s="5">
        <f>SUMPRODUCT($B$11:$E$11,B15:E15)</f>
        <v>216.66666666666666</v>
      </c>
      <c r="G15">
        <v>300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E31" sqref="E31"/>
    </sheetView>
  </sheetViews>
  <sheetFormatPr defaultColWidth="9.140625" defaultRowHeight="12.75"/>
  <sheetData>
    <row r="2" ht="12.75">
      <c r="B2" t="s">
        <v>29</v>
      </c>
    </row>
    <row r="3" ht="12.75">
      <c r="B3" t="s">
        <v>30</v>
      </c>
    </row>
    <row r="4" ht="12.75">
      <c r="B4" t="s">
        <v>31</v>
      </c>
    </row>
    <row r="5" ht="12.75">
      <c r="B5" t="s">
        <v>32</v>
      </c>
    </row>
    <row r="6" ht="12.75">
      <c r="B6" t="s">
        <v>33</v>
      </c>
    </row>
    <row r="9" spans="2:3" ht="12.75">
      <c r="B9" s="2" t="s">
        <v>34</v>
      </c>
      <c r="C9" s="2" t="s">
        <v>35</v>
      </c>
    </row>
    <row r="10" spans="1:3" ht="12.75">
      <c r="A10" s="3" t="s">
        <v>36</v>
      </c>
      <c r="B10" s="4">
        <v>1</v>
      </c>
      <c r="C10" s="4">
        <v>3</v>
      </c>
    </row>
    <row r="11" spans="1:4" ht="12.75">
      <c r="A11" s="3" t="s">
        <v>11</v>
      </c>
      <c r="B11">
        <v>20</v>
      </c>
      <c r="C11">
        <v>16</v>
      </c>
      <c r="D11" s="5">
        <f>SUMPRODUCT($B$10:$C$10,B11:C11)</f>
        <v>68</v>
      </c>
    </row>
    <row r="12" spans="1:5" ht="12.75">
      <c r="A12" s="3" t="s">
        <v>37</v>
      </c>
      <c r="B12">
        <v>6</v>
      </c>
      <c r="C12">
        <v>2</v>
      </c>
      <c r="D12" s="5">
        <f>SUMPRODUCT($B$10:$C$10,B12:C12)</f>
        <v>12</v>
      </c>
      <c r="E12">
        <v>12</v>
      </c>
    </row>
    <row r="13" spans="1:5" ht="12.75">
      <c r="A13" s="3" t="s">
        <v>38</v>
      </c>
      <c r="B13">
        <v>2</v>
      </c>
      <c r="C13">
        <v>2</v>
      </c>
      <c r="D13" s="5">
        <f>SUMPRODUCT($B$10:$C$10,B13:C13)</f>
        <v>8</v>
      </c>
      <c r="E13">
        <v>8</v>
      </c>
    </row>
    <row r="14" spans="1:5" ht="12.75">
      <c r="A14" s="3" t="s">
        <v>39</v>
      </c>
      <c r="B14">
        <v>4</v>
      </c>
      <c r="C14">
        <v>12</v>
      </c>
      <c r="D14" s="5">
        <f>SUMPRODUCT($B$10:$C$10,B14:C14)</f>
        <v>40</v>
      </c>
      <c r="E14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I9" sqref="I9"/>
    </sheetView>
  </sheetViews>
  <sheetFormatPr defaultColWidth="9.140625" defaultRowHeight="12.75"/>
  <sheetData>
    <row r="2" ht="12.75">
      <c r="B2" t="s">
        <v>15</v>
      </c>
    </row>
    <row r="3" ht="12.75">
      <c r="B3" t="s">
        <v>1</v>
      </c>
    </row>
    <row r="4" ht="12.75">
      <c r="B4" t="s">
        <v>16</v>
      </c>
    </row>
    <row r="5" ht="12.75">
      <c r="B5" t="s">
        <v>17</v>
      </c>
    </row>
    <row r="6" ht="12.75">
      <c r="B6" t="s">
        <v>18</v>
      </c>
    </row>
    <row r="7" ht="12.75">
      <c r="B7" t="s">
        <v>19</v>
      </c>
    </row>
    <row r="8" ht="12.75">
      <c r="B8" t="s">
        <v>20</v>
      </c>
    </row>
    <row r="11" spans="1:6" ht="12.75">
      <c r="A11" s="3"/>
      <c r="B11" s="6" t="s">
        <v>21</v>
      </c>
      <c r="C11" s="6" t="s">
        <v>22</v>
      </c>
      <c r="D11" s="6" t="s">
        <v>23</v>
      </c>
      <c r="E11" s="6" t="s">
        <v>24</v>
      </c>
      <c r="F11" s="6" t="s">
        <v>25</v>
      </c>
    </row>
    <row r="12" spans="1:6" ht="12.75">
      <c r="A12" s="3" t="s">
        <v>10</v>
      </c>
      <c r="B12" s="4">
        <v>0</v>
      </c>
      <c r="C12" s="4">
        <v>600</v>
      </c>
      <c r="D12" s="4">
        <v>6200</v>
      </c>
      <c r="E12" s="4">
        <v>7800</v>
      </c>
      <c r="F12" s="4">
        <v>5200</v>
      </c>
    </row>
    <row r="13" spans="1:7" ht="12.75">
      <c r="A13" s="3" t="s">
        <v>11</v>
      </c>
      <c r="B13">
        <v>3.25</v>
      </c>
      <c r="C13">
        <v>2.75</v>
      </c>
      <c r="D13">
        <v>0.6</v>
      </c>
      <c r="E13">
        <v>0.7</v>
      </c>
      <c r="F13">
        <v>0.55</v>
      </c>
      <c r="G13" s="5">
        <f aca="true" t="shared" si="0" ref="G13:G18">SUMPRODUCT($B$12:$F$12,B13:F13)</f>
        <v>13690</v>
      </c>
    </row>
    <row r="14" spans="1:8" ht="12.75">
      <c r="A14" s="3" t="s">
        <v>26</v>
      </c>
      <c r="B14">
        <v>4</v>
      </c>
      <c r="C14">
        <v>3</v>
      </c>
      <c r="D14">
        <v>1</v>
      </c>
      <c r="G14" s="5">
        <f t="shared" si="0"/>
        <v>8000</v>
      </c>
      <c r="H14">
        <v>8000</v>
      </c>
    </row>
    <row r="15" spans="1:8" ht="12.75">
      <c r="A15" s="3" t="s">
        <v>27</v>
      </c>
      <c r="B15">
        <v>2</v>
      </c>
      <c r="C15">
        <v>2</v>
      </c>
      <c r="E15">
        <v>1</v>
      </c>
      <c r="G15" s="5">
        <f t="shared" si="0"/>
        <v>9000</v>
      </c>
      <c r="H15">
        <v>9000</v>
      </c>
    </row>
    <row r="16" spans="1:8" ht="12.75">
      <c r="A16" s="3" t="s">
        <v>28</v>
      </c>
      <c r="B16">
        <v>1</v>
      </c>
      <c r="C16">
        <v>3</v>
      </c>
      <c r="F16">
        <v>1</v>
      </c>
      <c r="G16" s="5">
        <f t="shared" si="0"/>
        <v>7000</v>
      </c>
      <c r="H16">
        <v>7000</v>
      </c>
    </row>
    <row r="17" spans="1:8" ht="12.75">
      <c r="A17" s="3" t="s">
        <v>21</v>
      </c>
      <c r="B17">
        <v>1</v>
      </c>
      <c r="G17" s="5">
        <f t="shared" si="0"/>
        <v>0</v>
      </c>
      <c r="H17">
        <v>1700</v>
      </c>
    </row>
    <row r="18" spans="1:8" ht="12.75">
      <c r="A18" s="3" t="s">
        <v>22</v>
      </c>
      <c r="C18">
        <v>1</v>
      </c>
      <c r="G18" s="5">
        <f t="shared" si="0"/>
        <v>600</v>
      </c>
      <c r="H18">
        <v>600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H10" sqref="H10"/>
    </sheetView>
  </sheetViews>
  <sheetFormatPr defaultColWidth="9.140625" defaultRowHeight="12.75"/>
  <sheetData>
    <row r="2" ht="12.75">
      <c r="B2" t="s">
        <v>40</v>
      </c>
    </row>
    <row r="3" ht="12.75">
      <c r="B3" t="s">
        <v>41</v>
      </c>
    </row>
    <row r="4" ht="12.75">
      <c r="B4" t="s">
        <v>42</v>
      </c>
    </row>
    <row r="5" ht="12.75">
      <c r="B5" t="s">
        <v>43</v>
      </c>
    </row>
    <row r="6" ht="12.75">
      <c r="B6" t="s">
        <v>44</v>
      </c>
    </row>
    <row r="7" ht="12.75">
      <c r="B7" t="s">
        <v>45</v>
      </c>
    </row>
    <row r="10" spans="2:4" ht="12.75">
      <c r="B10" s="2" t="s">
        <v>46</v>
      </c>
      <c r="C10" s="2" t="s">
        <v>47</v>
      </c>
      <c r="D10" s="2" t="s">
        <v>48</v>
      </c>
    </row>
    <row r="11" spans="1:4" ht="12.75">
      <c r="A11" s="3" t="s">
        <v>10</v>
      </c>
      <c r="B11" s="4">
        <v>100</v>
      </c>
      <c r="C11" s="4">
        <v>1012.5</v>
      </c>
      <c r="D11" s="4">
        <v>300</v>
      </c>
    </row>
    <row r="12" spans="1:5" ht="12.75">
      <c r="A12" s="3" t="s">
        <v>11</v>
      </c>
      <c r="B12">
        <v>12</v>
      </c>
      <c r="C12">
        <v>15</v>
      </c>
      <c r="D12">
        <v>24</v>
      </c>
      <c r="E12" s="5">
        <f>SUMPRODUCT($B$11:$D$11,B12:D12)</f>
        <v>23587.5</v>
      </c>
    </row>
    <row r="13" spans="1:6" ht="12.75">
      <c r="A13" s="3" t="s">
        <v>49</v>
      </c>
      <c r="B13">
        <v>6</v>
      </c>
      <c r="C13">
        <v>8</v>
      </c>
      <c r="D13">
        <v>11</v>
      </c>
      <c r="E13" s="5">
        <f>SUMPRODUCT($B$11:$D$11,B13:D13)</f>
        <v>12000</v>
      </c>
      <c r="F13">
        <v>12000</v>
      </c>
    </row>
    <row r="14" spans="1:6" ht="12.75">
      <c r="A14" s="3" t="s">
        <v>50</v>
      </c>
      <c r="B14">
        <v>1</v>
      </c>
      <c r="E14" s="5">
        <f>SUMPRODUCT($B$11:$D$11,B14:D14)</f>
        <v>100</v>
      </c>
      <c r="F14">
        <v>100</v>
      </c>
    </row>
    <row r="15" spans="1:6" ht="12.75">
      <c r="A15" s="3" t="s">
        <v>51</v>
      </c>
      <c r="C15">
        <v>1</v>
      </c>
      <c r="E15" s="5">
        <f>SUMPRODUCT($B$11:$D$11,B15:D15)</f>
        <v>1012.5</v>
      </c>
      <c r="F15">
        <v>200</v>
      </c>
    </row>
    <row r="16" spans="1:6" ht="12.75">
      <c r="A16" s="3" t="s">
        <v>52</v>
      </c>
      <c r="D16">
        <v>1</v>
      </c>
      <c r="E16" s="5">
        <f>SUMPRODUCT($B$11:$D$11,B16:D16)</f>
        <v>300</v>
      </c>
      <c r="F16">
        <v>300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5"/>
  <sheetViews>
    <sheetView tabSelected="1" workbookViewId="0" topLeftCell="A17">
      <selection activeCell="K53" sqref="K53"/>
    </sheetView>
  </sheetViews>
  <sheetFormatPr defaultColWidth="9.140625" defaultRowHeight="12.75"/>
  <cols>
    <col min="1" max="1" width="9.7109375" style="0" customWidth="1"/>
    <col min="2" max="13" width="5.421875" style="0" customWidth="1"/>
    <col min="14" max="14" width="6.00390625" style="0" customWidth="1"/>
    <col min="15" max="15" width="5.28125" style="0" customWidth="1"/>
  </cols>
  <sheetData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21" spans="2:13" ht="12.75">
      <c r="B21" s="7" t="s">
        <v>68</v>
      </c>
      <c r="C21" s="7" t="s">
        <v>69</v>
      </c>
      <c r="D21" s="7" t="s">
        <v>70</v>
      </c>
      <c r="E21" s="7" t="s">
        <v>71</v>
      </c>
      <c r="F21" s="7" t="s">
        <v>72</v>
      </c>
      <c r="G21" s="7" t="s">
        <v>73</v>
      </c>
      <c r="H21" s="7" t="s">
        <v>74</v>
      </c>
      <c r="I21" s="7" t="s">
        <v>75</v>
      </c>
      <c r="J21" s="7" t="s">
        <v>76</v>
      </c>
      <c r="K21" s="7" t="s">
        <v>77</v>
      </c>
      <c r="L21" s="7" t="s">
        <v>78</v>
      </c>
      <c r="M21" s="7" t="s">
        <v>79</v>
      </c>
    </row>
    <row r="22" spans="1:13" ht="12.75">
      <c r="A22" s="1" t="s">
        <v>80</v>
      </c>
      <c r="B22" s="10">
        <v>0</v>
      </c>
      <c r="C22" s="11">
        <v>176.36363636363637</v>
      </c>
      <c r="D22" s="11">
        <v>150</v>
      </c>
      <c r="E22" s="11">
        <v>108.78787878787878</v>
      </c>
      <c r="F22" s="11">
        <v>130</v>
      </c>
      <c r="G22" s="11">
        <v>23.636363636363633</v>
      </c>
      <c r="H22" s="11">
        <v>0</v>
      </c>
      <c r="I22" s="11">
        <v>82.72727272727272</v>
      </c>
      <c r="J22" s="11">
        <v>0</v>
      </c>
      <c r="K22" s="11">
        <v>0</v>
      </c>
      <c r="L22" s="11">
        <v>0</v>
      </c>
      <c r="M22" s="12">
        <v>0</v>
      </c>
    </row>
    <row r="23" spans="2:14" ht="12.75">
      <c r="B23" s="8">
        <v>80</v>
      </c>
      <c r="C23" s="8">
        <v>80</v>
      </c>
      <c r="D23" s="8">
        <v>80</v>
      </c>
      <c r="E23" s="8">
        <v>80</v>
      </c>
      <c r="F23" s="8">
        <v>50</v>
      </c>
      <c r="G23" s="8">
        <v>50</v>
      </c>
      <c r="H23" s="8">
        <v>50</v>
      </c>
      <c r="I23" s="8">
        <v>50</v>
      </c>
      <c r="J23" s="8">
        <v>35</v>
      </c>
      <c r="K23" s="8">
        <v>35</v>
      </c>
      <c r="L23" s="8">
        <v>35</v>
      </c>
      <c r="M23" s="8">
        <v>35</v>
      </c>
      <c r="N23" s="5">
        <f>SUMPRODUCT($B$22:$M$22,B23:M23)</f>
        <v>46630.30303030304</v>
      </c>
    </row>
    <row r="24" spans="1:15" ht="12.75">
      <c r="A24" t="s">
        <v>82</v>
      </c>
      <c r="B24" s="7">
        <v>1</v>
      </c>
      <c r="C24" s="7"/>
      <c r="D24" s="7"/>
      <c r="E24" s="7"/>
      <c r="F24" s="7">
        <v>1</v>
      </c>
      <c r="G24" s="7"/>
      <c r="H24" s="7"/>
      <c r="I24" s="7"/>
      <c r="J24" s="7">
        <v>1</v>
      </c>
      <c r="K24" s="7"/>
      <c r="L24" s="7"/>
      <c r="M24" s="7"/>
      <c r="N24" s="5">
        <f aca="true" t="shared" si="0" ref="N24:N32">SUMPRODUCT($B$22:$M$22,B24:M24)</f>
        <v>130</v>
      </c>
      <c r="O24">
        <v>130</v>
      </c>
    </row>
    <row r="25" spans="1:15" ht="12.75">
      <c r="A25" t="s">
        <v>83</v>
      </c>
      <c r="B25" s="7"/>
      <c r="C25" s="7">
        <v>1</v>
      </c>
      <c r="D25" s="7"/>
      <c r="E25" s="7"/>
      <c r="F25" s="7"/>
      <c r="G25" s="7">
        <v>1</v>
      </c>
      <c r="H25" s="7"/>
      <c r="I25" s="7"/>
      <c r="J25" s="7"/>
      <c r="K25" s="7">
        <v>1</v>
      </c>
      <c r="L25" s="7"/>
      <c r="M25" s="7"/>
      <c r="N25" s="5">
        <f t="shared" si="0"/>
        <v>200</v>
      </c>
      <c r="O25">
        <v>200</v>
      </c>
    </row>
    <row r="26" spans="1:15" ht="12.75">
      <c r="A26" t="s">
        <v>84</v>
      </c>
      <c r="B26" s="7"/>
      <c r="C26" s="7"/>
      <c r="D26" s="7">
        <v>1</v>
      </c>
      <c r="F26" s="7"/>
      <c r="G26" s="7"/>
      <c r="H26" s="7">
        <v>1</v>
      </c>
      <c r="I26" s="7"/>
      <c r="J26" s="7"/>
      <c r="K26" s="7"/>
      <c r="L26" s="7">
        <v>1</v>
      </c>
      <c r="M26" s="7"/>
      <c r="N26" s="5">
        <f t="shared" si="0"/>
        <v>150</v>
      </c>
      <c r="O26">
        <v>150</v>
      </c>
    </row>
    <row r="27" spans="1:15" ht="12.75">
      <c r="A27" s="13" t="s">
        <v>85</v>
      </c>
      <c r="B27" s="14"/>
      <c r="C27" s="14"/>
      <c r="D27" s="14"/>
      <c r="E27" s="14">
        <v>1</v>
      </c>
      <c r="F27" s="14"/>
      <c r="G27" s="14"/>
      <c r="H27" s="14"/>
      <c r="I27" s="14">
        <v>1</v>
      </c>
      <c r="J27" s="14"/>
      <c r="K27" s="14" t="s">
        <v>81</v>
      </c>
      <c r="L27" s="14"/>
      <c r="M27" s="14">
        <v>1</v>
      </c>
      <c r="N27" s="15">
        <f t="shared" si="0"/>
        <v>191.5151515151515</v>
      </c>
      <c r="O27" s="13">
        <v>350</v>
      </c>
    </row>
    <row r="28" spans="1:15" ht="12.75">
      <c r="A28" s="9" t="s">
        <v>86</v>
      </c>
      <c r="B28" s="7">
        <v>-0.75</v>
      </c>
      <c r="C28" s="7">
        <v>0.25</v>
      </c>
      <c r="D28" s="7">
        <v>0.25</v>
      </c>
      <c r="E28" s="7">
        <v>-0.75</v>
      </c>
      <c r="G28" s="7"/>
      <c r="H28" s="7"/>
      <c r="I28" s="7"/>
      <c r="J28" s="7"/>
      <c r="K28" s="7"/>
      <c r="L28" s="7"/>
      <c r="M28" s="7" t="s">
        <v>81</v>
      </c>
      <c r="N28" s="5">
        <f t="shared" si="0"/>
        <v>0</v>
      </c>
      <c r="O28">
        <v>0</v>
      </c>
    </row>
    <row r="29" spans="1:15" ht="12.75">
      <c r="A29" s="9" t="s">
        <v>87</v>
      </c>
      <c r="B29" s="7">
        <v>-0.08</v>
      </c>
      <c r="C29" s="7">
        <v>-0.08</v>
      </c>
      <c r="D29" s="7">
        <v>-0.08</v>
      </c>
      <c r="E29" s="7">
        <v>0.92</v>
      </c>
      <c r="J29" s="7"/>
      <c r="K29" s="7"/>
      <c r="L29" s="7"/>
      <c r="M29" s="7"/>
      <c r="N29" s="5">
        <f t="shared" si="0"/>
        <v>73.97575757575757</v>
      </c>
      <c r="O29">
        <v>0</v>
      </c>
    </row>
    <row r="30" spans="1:15" ht="12.75">
      <c r="A30" s="9" t="s">
        <v>86</v>
      </c>
      <c r="B30" s="7"/>
      <c r="C30" s="7"/>
      <c r="D30" s="7"/>
      <c r="E30" s="7"/>
      <c r="F30" s="7">
        <v>-0.1</v>
      </c>
      <c r="G30" s="7">
        <v>0.9</v>
      </c>
      <c r="H30" s="7">
        <v>-0.1</v>
      </c>
      <c r="I30" s="7">
        <v>-0.1</v>
      </c>
      <c r="J30" s="7"/>
      <c r="K30" s="7"/>
      <c r="L30" s="7"/>
      <c r="M30" s="7"/>
      <c r="N30" s="5">
        <f t="shared" si="0"/>
        <v>-1.7763568394002505E-15</v>
      </c>
      <c r="O30">
        <v>0</v>
      </c>
    </row>
    <row r="31" spans="1:15" ht="12.75">
      <c r="A31" s="9" t="s">
        <v>87</v>
      </c>
      <c r="B31" s="7"/>
      <c r="C31" s="7"/>
      <c r="D31" s="7"/>
      <c r="E31" s="7"/>
      <c r="F31" s="7">
        <v>0.35</v>
      </c>
      <c r="G31" s="7">
        <v>0.35</v>
      </c>
      <c r="H31" s="7">
        <v>0.35</v>
      </c>
      <c r="I31" s="7">
        <v>-0.65</v>
      </c>
      <c r="J31" s="7"/>
      <c r="K31" s="7"/>
      <c r="L31" s="7"/>
      <c r="M31" s="7"/>
      <c r="N31" s="5">
        <f t="shared" si="0"/>
        <v>7.105427357601002E-15</v>
      </c>
      <c r="O31">
        <v>0</v>
      </c>
    </row>
    <row r="32" spans="1:15" ht="12.75">
      <c r="A32" s="9" t="s">
        <v>88</v>
      </c>
      <c r="B32" s="7"/>
      <c r="C32" s="7"/>
      <c r="D32" s="7"/>
      <c r="E32" s="7"/>
      <c r="F32" s="7"/>
      <c r="G32" s="7"/>
      <c r="H32" s="7"/>
      <c r="I32" s="7"/>
      <c r="J32" s="7">
        <v>-0.35</v>
      </c>
      <c r="K32" s="7">
        <v>0.65</v>
      </c>
      <c r="L32" s="7">
        <v>0.65</v>
      </c>
      <c r="M32" s="7">
        <v>-0.35</v>
      </c>
      <c r="N32" s="5">
        <f t="shared" si="0"/>
        <v>0</v>
      </c>
      <c r="O32">
        <v>0</v>
      </c>
    </row>
    <row r="34" ht="12.75">
      <c r="A34" t="s">
        <v>89</v>
      </c>
    </row>
    <row r="45" ht="12.75">
      <c r="A45" s="1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C32" sqref="C32"/>
    </sheetView>
  </sheetViews>
  <sheetFormatPr defaultColWidth="9.140625" defaultRowHeight="12.75"/>
  <cols>
    <col min="2" max="9" width="4.7109375" style="0" customWidth="1"/>
    <col min="10" max="11" width="5.28125" style="0" customWidth="1"/>
    <col min="12" max="13" width="7.421875" style="0" customWidth="1"/>
  </cols>
  <sheetData>
    <row r="2" ht="12.75">
      <c r="B2" t="s">
        <v>90</v>
      </c>
    </row>
    <row r="3" ht="12.75">
      <c r="B3" t="s">
        <v>91</v>
      </c>
    </row>
    <row r="4" ht="12.75">
      <c r="B4" t="s">
        <v>92</v>
      </c>
    </row>
    <row r="5" ht="12.75">
      <c r="B5" t="s">
        <v>93</v>
      </c>
    </row>
    <row r="6" ht="12.75">
      <c r="B6" t="s">
        <v>94</v>
      </c>
    </row>
    <row r="7" ht="12.75">
      <c r="B7" t="s">
        <v>95</v>
      </c>
    </row>
    <row r="8" ht="12.75">
      <c r="B8" t="s">
        <v>96</v>
      </c>
    </row>
    <row r="10" ht="12.75">
      <c r="B10" t="s">
        <v>97</v>
      </c>
    </row>
    <row r="11" ht="12.75">
      <c r="B11" t="s">
        <v>98</v>
      </c>
    </row>
    <row r="12" ht="12.75">
      <c r="B12" t="s">
        <v>99</v>
      </c>
    </row>
    <row r="13" ht="12.75">
      <c r="B13" t="s">
        <v>100</v>
      </c>
    </row>
    <row r="14" ht="12.75">
      <c r="B14" t="s">
        <v>101</v>
      </c>
    </row>
    <row r="15" ht="12.75">
      <c r="B15" t="s">
        <v>102</v>
      </c>
    </row>
    <row r="18" spans="2:11" ht="12.75">
      <c r="B18" s="2" t="s">
        <v>104</v>
      </c>
      <c r="C18" s="2" t="s">
        <v>105</v>
      </c>
      <c r="D18" s="2" t="s">
        <v>103</v>
      </c>
      <c r="E18" s="2" t="s">
        <v>106</v>
      </c>
      <c r="F18" s="2" t="s">
        <v>119</v>
      </c>
      <c r="G18" s="2" t="s">
        <v>107</v>
      </c>
      <c r="H18" s="2" t="s">
        <v>108</v>
      </c>
      <c r="I18" s="2" t="s">
        <v>109</v>
      </c>
      <c r="J18" s="2" t="s">
        <v>110</v>
      </c>
      <c r="K18" s="2" t="s">
        <v>120</v>
      </c>
    </row>
    <row r="19" spans="2:12" ht="12.75">
      <c r="B19" s="4">
        <v>300</v>
      </c>
      <c r="C19" s="4">
        <v>0</v>
      </c>
      <c r="D19" s="4">
        <v>0</v>
      </c>
      <c r="E19" s="4">
        <v>500</v>
      </c>
      <c r="F19" s="4">
        <v>200</v>
      </c>
      <c r="G19" s="4">
        <v>250</v>
      </c>
      <c r="H19" s="4">
        <v>0</v>
      </c>
      <c r="I19" s="4">
        <v>500</v>
      </c>
      <c r="J19" s="4">
        <v>0</v>
      </c>
      <c r="K19" s="4">
        <v>250</v>
      </c>
      <c r="L19" s="5">
        <f>SUM(B19:K19)</f>
        <v>2000</v>
      </c>
    </row>
    <row r="20" spans="1:13" ht="12.75">
      <c r="A20" s="3" t="s">
        <v>111</v>
      </c>
      <c r="B20">
        <v>1</v>
      </c>
      <c r="D20">
        <v>1</v>
      </c>
      <c r="E20">
        <v>1</v>
      </c>
      <c r="F20">
        <v>1</v>
      </c>
      <c r="L20" s="5">
        <f>SUMPRODUCT($B$19:$K$19,B20:K20)</f>
        <v>1000</v>
      </c>
      <c r="M20">
        <v>900</v>
      </c>
    </row>
    <row r="21" spans="1:13" ht="12.75">
      <c r="A21" s="3" t="s">
        <v>112</v>
      </c>
      <c r="B21">
        <v>1</v>
      </c>
      <c r="C21">
        <v>1</v>
      </c>
      <c r="E21">
        <v>1</v>
      </c>
      <c r="F21">
        <v>1</v>
      </c>
      <c r="L21" s="5">
        <f aca="true" t="shared" si="0" ref="L21:L29">SUMPRODUCT($B$19:$K$19,B21:K21)</f>
        <v>1000</v>
      </c>
      <c r="M21">
        <v>1000</v>
      </c>
    </row>
    <row r="22" spans="1:13" ht="12.75">
      <c r="A22" s="3" t="s">
        <v>113</v>
      </c>
      <c r="B22">
        <v>1</v>
      </c>
      <c r="C22">
        <v>1</v>
      </c>
      <c r="D22">
        <v>1</v>
      </c>
      <c r="F22">
        <v>1</v>
      </c>
      <c r="L22" s="5">
        <f t="shared" si="0"/>
        <v>500</v>
      </c>
      <c r="M22">
        <v>450</v>
      </c>
    </row>
    <row r="23" spans="1:13" ht="12.75">
      <c r="A23" s="3" t="s">
        <v>112</v>
      </c>
      <c r="B23">
        <v>1</v>
      </c>
      <c r="C23">
        <v>1</v>
      </c>
      <c r="D23">
        <v>1</v>
      </c>
      <c r="E23">
        <v>1</v>
      </c>
      <c r="L23" s="5">
        <f t="shared" si="0"/>
        <v>800</v>
      </c>
      <c r="M23">
        <v>800</v>
      </c>
    </row>
    <row r="24" spans="1:13" ht="13.5" thickBot="1">
      <c r="A24" s="20" t="s">
        <v>114</v>
      </c>
      <c r="B24" s="18"/>
      <c r="C24" s="18">
        <v>1</v>
      </c>
      <c r="D24" s="18">
        <v>1</v>
      </c>
      <c r="E24" s="18">
        <v>1</v>
      </c>
      <c r="F24" s="18">
        <v>1</v>
      </c>
      <c r="G24" s="18"/>
      <c r="H24" s="18"/>
      <c r="I24" s="18"/>
      <c r="J24" s="18"/>
      <c r="K24" s="18"/>
      <c r="L24" s="19">
        <f t="shared" si="0"/>
        <v>700</v>
      </c>
      <c r="M24" s="18">
        <v>700</v>
      </c>
    </row>
    <row r="25" spans="1:13" ht="12.75">
      <c r="A25" s="3" t="s">
        <v>115</v>
      </c>
      <c r="G25">
        <v>1</v>
      </c>
      <c r="I25">
        <v>1</v>
      </c>
      <c r="J25">
        <v>1</v>
      </c>
      <c r="K25">
        <v>1</v>
      </c>
      <c r="L25" s="5">
        <f t="shared" si="0"/>
        <v>1000</v>
      </c>
      <c r="M25">
        <v>800</v>
      </c>
    </row>
    <row r="26" spans="1:13" ht="12.75">
      <c r="A26" s="3" t="s">
        <v>116</v>
      </c>
      <c r="G26">
        <v>1</v>
      </c>
      <c r="H26">
        <v>1</v>
      </c>
      <c r="J26">
        <v>1</v>
      </c>
      <c r="K26">
        <v>1</v>
      </c>
      <c r="L26" s="5">
        <f t="shared" si="0"/>
        <v>500</v>
      </c>
      <c r="M26">
        <v>500</v>
      </c>
    </row>
    <row r="27" spans="1:13" ht="12.75">
      <c r="A27" s="3" t="s">
        <v>117</v>
      </c>
      <c r="G27">
        <v>1</v>
      </c>
      <c r="H27">
        <v>1</v>
      </c>
      <c r="I27">
        <v>1</v>
      </c>
      <c r="K27">
        <v>1</v>
      </c>
      <c r="L27" s="5">
        <f t="shared" si="0"/>
        <v>1000</v>
      </c>
      <c r="M27">
        <v>1000</v>
      </c>
    </row>
    <row r="28" spans="1:13" ht="12.75">
      <c r="A28" s="3" t="s">
        <v>116</v>
      </c>
      <c r="G28">
        <v>1</v>
      </c>
      <c r="H28">
        <v>1</v>
      </c>
      <c r="I28">
        <v>1</v>
      </c>
      <c r="J28">
        <v>1</v>
      </c>
      <c r="L28" s="5">
        <f t="shared" si="0"/>
        <v>750</v>
      </c>
      <c r="M28">
        <v>300</v>
      </c>
    </row>
    <row r="29" spans="1:13" ht="13.5" thickBot="1">
      <c r="A29" s="20" t="s">
        <v>118</v>
      </c>
      <c r="B29" s="18"/>
      <c r="C29" s="18"/>
      <c r="D29" s="18"/>
      <c r="E29" s="18"/>
      <c r="F29" s="18"/>
      <c r="G29" s="18"/>
      <c r="H29" s="18">
        <v>1</v>
      </c>
      <c r="I29" s="18">
        <v>1</v>
      </c>
      <c r="J29" s="18">
        <v>1</v>
      </c>
      <c r="K29" s="18">
        <v>1</v>
      </c>
      <c r="L29" s="19">
        <f t="shared" si="0"/>
        <v>750</v>
      </c>
      <c r="M29" s="18">
        <v>750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D45" sqref="D45"/>
    </sheetView>
  </sheetViews>
  <sheetFormatPr defaultColWidth="9.140625" defaultRowHeight="12.75"/>
  <sheetData>
    <row r="2" ht="12.75">
      <c r="B2" t="s">
        <v>121</v>
      </c>
    </row>
    <row r="3" ht="12.75">
      <c r="B3" t="s">
        <v>122</v>
      </c>
    </row>
    <row r="4" ht="12.75">
      <c r="B4" t="s">
        <v>123</v>
      </c>
    </row>
    <row r="5" ht="12.75">
      <c r="B5" t="s">
        <v>124</v>
      </c>
    </row>
    <row r="6" ht="12.75">
      <c r="B6" t="s">
        <v>125</v>
      </c>
    </row>
    <row r="7" ht="12.75">
      <c r="B7" t="s">
        <v>126</v>
      </c>
    </row>
    <row r="8" ht="12.75">
      <c r="B8" t="s">
        <v>127</v>
      </c>
    </row>
    <row r="11" spans="2:3" ht="12.75">
      <c r="B11" s="2" t="s">
        <v>34</v>
      </c>
      <c r="C11" s="2" t="s">
        <v>35</v>
      </c>
    </row>
    <row r="12" spans="1:3" ht="12.75">
      <c r="A12" s="3" t="s">
        <v>10</v>
      </c>
      <c r="B12" s="4">
        <v>40</v>
      </c>
      <c r="C12" s="4">
        <v>15</v>
      </c>
    </row>
    <row r="13" spans="1:4" ht="12.75">
      <c r="A13" s="3" t="s">
        <v>11</v>
      </c>
      <c r="B13">
        <v>450</v>
      </c>
      <c r="C13">
        <v>390</v>
      </c>
      <c r="D13" s="21">
        <f>SUMPRODUCT($B$12:$C$12,B13:C13)</f>
        <v>23850</v>
      </c>
    </row>
    <row r="14" spans="1:5" ht="12.75">
      <c r="A14" s="3" t="s">
        <v>128</v>
      </c>
      <c r="B14">
        <v>15</v>
      </c>
      <c r="C14">
        <v>9</v>
      </c>
      <c r="D14" s="5">
        <f>SUMPRODUCT($B$12:$C$12,B14:C14)</f>
        <v>735</v>
      </c>
      <c r="E14">
        <v>600</v>
      </c>
    </row>
    <row r="15" spans="1:5" ht="12.75">
      <c r="A15" s="3" t="s">
        <v>129</v>
      </c>
      <c r="B15">
        <v>6</v>
      </c>
      <c r="C15">
        <v>24</v>
      </c>
      <c r="D15" s="5">
        <f>SUMPRODUCT($B$12:$C$12,B15:C15)</f>
        <v>600</v>
      </c>
      <c r="E15">
        <v>225</v>
      </c>
    </row>
    <row r="16" spans="1:8" ht="12.75">
      <c r="A16" s="3" t="s">
        <v>130</v>
      </c>
      <c r="B16">
        <v>3</v>
      </c>
      <c r="C16">
        <v>12</v>
      </c>
      <c r="D16" s="5">
        <f>SUMPRODUCT($B$12:$C$12,B16:C16)</f>
        <v>300</v>
      </c>
      <c r="E16">
        <v>300</v>
      </c>
      <c r="H16" s="17"/>
    </row>
    <row r="17" spans="1:8" ht="12.75">
      <c r="A17" s="3" t="s">
        <v>131</v>
      </c>
      <c r="B17">
        <v>9</v>
      </c>
      <c r="C17">
        <v>6</v>
      </c>
      <c r="D17" s="5">
        <f>SUMPRODUCT($B$12:$C$12,B17:C17)</f>
        <v>450</v>
      </c>
      <c r="E17">
        <v>450</v>
      </c>
      <c r="H17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Forest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Akinc</dc:creator>
  <cp:keywords/>
  <dc:description/>
  <cp:lastModifiedBy>WFU</cp:lastModifiedBy>
  <dcterms:created xsi:type="dcterms:W3CDTF">2001-04-04T15:48:08Z</dcterms:created>
  <dcterms:modified xsi:type="dcterms:W3CDTF">2003-04-03T15:04:37Z</dcterms:modified>
  <cp:category/>
  <cp:version/>
  <cp:contentType/>
  <cp:contentStatus/>
</cp:coreProperties>
</file>