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45" yWindow="65356" windowWidth="11280" windowHeight="6675" activeTab="0"/>
  </bookViews>
  <sheets>
    <sheet name="Manual" sheetId="1" r:id="rId1"/>
    <sheet name="EXCEL ANOVA" sheetId="2" r:id="rId2"/>
  </sheets>
  <definedNames/>
  <calcPr fullCalcOnLoad="1" iterate="1" iterateCount="100" iterateDelta="0.001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G10" authorId="0">
      <text>
        <r>
          <rPr>
            <sz val="7"/>
            <rFont val="Tahoma"/>
            <family val="0"/>
          </rPr>
          <t>block mean less grand mean squared</t>
        </r>
      </text>
    </comment>
    <comment ref="F16" authorId="0">
      <text>
        <r>
          <rPr>
            <sz val="7"/>
            <rFont val="Tahoma"/>
            <family val="0"/>
          </rPr>
          <t>Grand mean</t>
        </r>
      </text>
    </comment>
    <comment ref="G16" authorId="0">
      <text>
        <r>
          <rPr>
            <sz val="7"/>
            <rFont val="Tahoma"/>
            <family val="0"/>
          </rPr>
          <t>(SSB) Sum of Squares (Blocks):  k (3 here) times the square differences summed</t>
        </r>
      </text>
    </comment>
    <comment ref="B17" authorId="0">
      <text>
        <r>
          <rPr>
            <sz val="7"/>
            <rFont val="Tahoma"/>
            <family val="0"/>
          </rPr>
          <t>group Mean - grand mean squared</t>
        </r>
      </text>
    </comment>
    <comment ref="F17" authorId="0">
      <text>
        <r>
          <rPr>
            <sz val="7"/>
            <rFont val="Tahoma"/>
            <family val="0"/>
          </rPr>
          <t>(SSTR) Sum of Squares (Treatment):  b (5 here) times the square differences summed</t>
        </r>
      </text>
    </comment>
    <comment ref="A19" authorId="0">
      <text>
        <r>
          <rPr>
            <sz val="7"/>
            <rFont val="Tahoma"/>
            <family val="0"/>
          </rPr>
          <t>ind observation - grand mean squared</t>
        </r>
      </text>
    </comment>
    <comment ref="E23" authorId="0">
      <text>
        <r>
          <rPr>
            <sz val="7"/>
            <rFont val="Tahoma"/>
            <family val="0"/>
          </rPr>
          <t>Sum of the squares in the box (SST)</t>
        </r>
      </text>
    </comment>
    <comment ref="E25" authorId="0">
      <text>
        <r>
          <rPr>
            <sz val="7"/>
            <rFont val="Tahoma"/>
            <family val="0"/>
          </rPr>
          <t>SS/DF</t>
        </r>
      </text>
    </comment>
    <comment ref="D26" authorId="0">
      <text>
        <r>
          <rPr>
            <sz val="7"/>
            <rFont val="Tahoma"/>
            <family val="0"/>
          </rPr>
          <t xml:space="preserve">Treatment  DF = k - 1
</t>
        </r>
      </text>
    </comment>
    <comment ref="F26" authorId="0">
      <text>
        <r>
          <rPr>
            <sz val="7"/>
            <rFont val="Tahoma"/>
            <family val="0"/>
          </rPr>
          <t>MSTR/MSE</t>
        </r>
      </text>
    </comment>
    <comment ref="D27" authorId="0">
      <text>
        <r>
          <rPr>
            <sz val="7"/>
            <rFont val="Tahoma"/>
            <family val="0"/>
          </rPr>
          <t>Block DF = b -1</t>
        </r>
      </text>
    </comment>
    <comment ref="F27" authorId="0">
      <text>
        <r>
          <rPr>
            <sz val="7"/>
            <rFont val="Tahoma"/>
            <family val="0"/>
          </rPr>
          <t>MSB/MSE</t>
        </r>
      </text>
    </comment>
    <comment ref="D28" authorId="0">
      <text>
        <r>
          <rPr>
            <sz val="7"/>
            <rFont val="Tahoma"/>
            <family val="0"/>
          </rPr>
          <t>Error DF =  (b -1) * (k -1)</t>
        </r>
      </text>
    </comment>
    <comment ref="D29" authorId="0">
      <text>
        <r>
          <rPr>
            <sz val="7"/>
            <rFont val="Tahoma"/>
            <family val="0"/>
          </rPr>
          <t>Total DF =  b *  k  - 1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A11" authorId="0">
      <text>
        <r>
          <rPr>
            <sz val="7"/>
            <rFont val="Tahoma"/>
            <family val="0"/>
          </rPr>
          <t>1. Choose Tools.data analysis/Anova (two factor without replication)
2. Point to input area including column headings and row names ( A3.. D8 here)
3. check labels, select an alpha level
4. Ppoint to upper left corner of output range (A11 here)
5. Click OK</t>
        </r>
      </text>
    </comment>
  </commentList>
</comments>
</file>

<file path=xl/sharedStrings.xml><?xml version="1.0" encoding="utf-8"?>
<sst xmlns="http://schemas.openxmlformats.org/spreadsheetml/2006/main" count="64" uniqueCount="46">
  <si>
    <t>Blocks:</t>
  </si>
  <si>
    <t>Properties   b=5</t>
  </si>
  <si>
    <t>Treatments</t>
  </si>
  <si>
    <t>Appraisers  k =3</t>
  </si>
  <si>
    <t>A</t>
  </si>
  <si>
    <t>B</t>
  </si>
  <si>
    <t>C</t>
  </si>
  <si>
    <t>Total</t>
  </si>
  <si>
    <t>Mean(BLK)</t>
  </si>
  <si>
    <t>SST:</t>
  </si>
  <si>
    <t>Source of variation</t>
  </si>
  <si>
    <t>SS</t>
  </si>
  <si>
    <t>DF</t>
  </si>
  <si>
    <t>MS</t>
  </si>
  <si>
    <t>F</t>
  </si>
  <si>
    <t>P-value</t>
  </si>
  <si>
    <t>F-crit(%5)</t>
  </si>
  <si>
    <t>SSTR</t>
  </si>
  <si>
    <t>Appraisers</t>
  </si>
  <si>
    <t>SSB</t>
  </si>
  <si>
    <t>Properties</t>
  </si>
  <si>
    <t>SSE</t>
  </si>
  <si>
    <t>Error</t>
  </si>
  <si>
    <t>SST</t>
  </si>
  <si>
    <t>Anova: Two-Factor Without Replication</t>
  </si>
  <si>
    <t>SUMMARY</t>
  </si>
  <si>
    <t>Count</t>
  </si>
  <si>
    <t>Sum</t>
  </si>
  <si>
    <t>Average</t>
  </si>
  <si>
    <t>Variance</t>
  </si>
  <si>
    <t>ANOVA</t>
  </si>
  <si>
    <t>Source of Variation</t>
  </si>
  <si>
    <t>df</t>
  </si>
  <si>
    <t>F crit</t>
  </si>
  <si>
    <t>Rows</t>
  </si>
  <si>
    <t>Columns</t>
  </si>
  <si>
    <t>Mean(TRT)</t>
  </si>
  <si>
    <t xml:space="preserve">Ho:   </t>
  </si>
  <si>
    <r>
      <t>m</t>
    </r>
    <r>
      <rPr>
        <vertAlign val="subscript"/>
        <sz val="11"/>
        <rFont val="Symbol"/>
        <family val="1"/>
      </rPr>
      <t>A</t>
    </r>
    <r>
      <rPr>
        <sz val="13.5"/>
        <rFont val="Symbol"/>
        <family val="1"/>
      </rPr>
      <t>=m</t>
    </r>
    <r>
      <rPr>
        <vertAlign val="subscript"/>
        <sz val="13.5"/>
        <rFont val="Symbol"/>
        <family val="1"/>
      </rPr>
      <t>B</t>
    </r>
    <r>
      <rPr>
        <sz val="13.5"/>
        <rFont val="Symbol"/>
        <family val="1"/>
      </rPr>
      <t>=m</t>
    </r>
    <r>
      <rPr>
        <vertAlign val="subscript"/>
        <sz val="13.5"/>
        <rFont val="Arial Cyr"/>
        <family val="2"/>
      </rPr>
      <t>C</t>
    </r>
  </si>
  <si>
    <r>
      <t>H</t>
    </r>
    <r>
      <rPr>
        <vertAlign val="subscript"/>
        <sz val="10"/>
        <rFont val="Arial"/>
        <family val="2"/>
      </rPr>
      <t>1</t>
    </r>
  </si>
  <si>
    <r>
      <t>At least</t>
    </r>
    <r>
      <rPr>
        <sz val="10"/>
        <rFont val="Arial"/>
        <family val="0"/>
      </rPr>
      <t xml:space="preserve"> </t>
    </r>
    <r>
      <rPr>
        <sz val="12"/>
        <rFont val="Arial"/>
        <family val="2"/>
      </rPr>
      <t>One</t>
    </r>
    <r>
      <rPr>
        <sz val="10"/>
        <rFont val="Arial"/>
        <family val="0"/>
      </rPr>
      <t xml:space="preserve">  </t>
    </r>
    <r>
      <rPr>
        <sz val="13.5"/>
        <rFont val="Symbol"/>
        <family val="1"/>
      </rPr>
      <t>m</t>
    </r>
    <r>
      <rPr>
        <sz val="10"/>
        <rFont val="Arial"/>
        <family val="0"/>
      </rPr>
      <t xml:space="preserve">  </t>
    </r>
    <r>
      <rPr>
        <sz val="12"/>
        <rFont val="Arial"/>
        <family val="2"/>
      </rPr>
      <t xml:space="preserve">is different </t>
    </r>
  </si>
  <si>
    <t>Since the computed F stat ( 7.88) exceeds the critical F (4.459) reject the null.. Computed sample stat (F=7.88) is too extreme to be consistent with the null</t>
  </si>
  <si>
    <t xml:space="preserve">Although it wasn't the formal hypothesis we were testing, optionally we can conclude that the property values were not equal.. </t>
  </si>
  <si>
    <t>If they were, the computed F-stat for the blocks (6.33) would not have been this extreme; it  would've been 3.837 or less.</t>
  </si>
  <si>
    <t>for appraisers</t>
  </si>
  <si>
    <t>for properties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</si>
</sst>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1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7"/>
      <name val="Tahoma"/>
      <family val="0"/>
    </font>
    <font>
      <sz val="13.5"/>
      <name val="Symbol"/>
      <family val="1"/>
    </font>
    <font>
      <vertAlign val="subscript"/>
      <sz val="11"/>
      <name val="Symbol"/>
      <family val="1"/>
    </font>
    <font>
      <vertAlign val="subscript"/>
      <sz val="13.5"/>
      <name val="Symbol"/>
      <family val="1"/>
    </font>
    <font>
      <vertAlign val="subscript"/>
      <sz val="13.5"/>
      <name val="Arial Cyr"/>
      <family val="2"/>
    </font>
    <font>
      <vertAlign val="subscript"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65" fontId="6" fillId="0" borderId="0" xfId="0" applyNumberFormat="1" applyFont="1" applyAlignment="1">
      <alignment/>
    </xf>
    <xf numFmtId="0" fontId="1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7" fillId="2" borderId="0" xfId="0" applyFont="1" applyFill="1" applyAlignment="1">
      <alignment horizontal="right"/>
    </xf>
    <xf numFmtId="0" fontId="5" fillId="2" borderId="0" xfId="0" applyFont="1" applyFill="1" applyAlignment="1">
      <alignment/>
    </xf>
    <xf numFmtId="164" fontId="5" fillId="2" borderId="0" xfId="0" applyNumberFormat="1" applyFont="1" applyFill="1" applyAlignment="1">
      <alignment/>
    </xf>
    <xf numFmtId="0" fontId="0" fillId="0" borderId="0" xfId="0" applyFill="1" applyBorder="1" applyAlignment="1">
      <alignment/>
    </xf>
    <xf numFmtId="0" fontId="0" fillId="0" borderId="7" xfId="0" applyFill="1" applyBorder="1" applyAlignment="1">
      <alignment/>
    </xf>
    <xf numFmtId="0" fontId="2" fillId="0" borderId="9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15" fillId="0" borderId="0" xfId="0" applyFon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A4">
      <selection activeCell="M24" sqref="M24"/>
    </sheetView>
  </sheetViews>
  <sheetFormatPr defaultColWidth="9.140625" defaultRowHeight="12.75"/>
  <cols>
    <col min="1" max="1" width="10.421875" style="0" customWidth="1"/>
    <col min="6" max="6" width="10.140625" style="0" customWidth="1"/>
    <col min="8" max="8" width="10.00390625" style="0" customWidth="1"/>
    <col min="10" max="10" width="12.00390625" style="0" customWidth="1"/>
  </cols>
  <sheetData>
    <row r="1" spans="1:2" ht="20.25">
      <c r="A1" t="s">
        <v>37</v>
      </c>
      <c r="B1" s="27" t="s">
        <v>38</v>
      </c>
    </row>
    <row r="2" spans="1:2" ht="17.25">
      <c r="A2" t="s">
        <v>39</v>
      </c>
      <c r="B2" s="28" t="s">
        <v>40</v>
      </c>
    </row>
    <row r="7" spans="1:2" ht="12.75">
      <c r="A7" s="2" t="s">
        <v>0</v>
      </c>
      <c r="B7" t="s">
        <v>1</v>
      </c>
    </row>
    <row r="8" spans="1:2" ht="12.75">
      <c r="A8" s="2" t="s">
        <v>2</v>
      </c>
      <c r="B8" t="s">
        <v>3</v>
      </c>
    </row>
    <row r="9" spans="2:7" ht="13.5" thickBot="1">
      <c r="B9" s="4" t="s">
        <v>4</v>
      </c>
      <c r="C9" s="4" t="s">
        <v>5</v>
      </c>
      <c r="D9" s="4" t="s">
        <v>6</v>
      </c>
      <c r="E9" s="4" t="s">
        <v>7</v>
      </c>
      <c r="F9" s="4" t="s">
        <v>8</v>
      </c>
      <c r="G9" s="3"/>
    </row>
    <row r="10" spans="1:7" ht="12.75">
      <c r="A10" s="14">
        <v>1</v>
      </c>
      <c r="B10" s="5">
        <v>90</v>
      </c>
      <c r="C10" s="6">
        <v>93</v>
      </c>
      <c r="D10" s="7">
        <v>92</v>
      </c>
      <c r="E10" s="1">
        <f>SUM(B10:D10)</f>
        <v>275</v>
      </c>
      <c r="F10" s="23">
        <f>AVERAGE(B10:D10)</f>
        <v>91.66666666666667</v>
      </c>
      <c r="G10" s="17">
        <f>(F10-$F$16)^2</f>
        <v>5.1377777777778375</v>
      </c>
    </row>
    <row r="11" spans="1:7" ht="12.75">
      <c r="A11" s="14">
        <v>2</v>
      </c>
      <c r="B11" s="8">
        <v>94</v>
      </c>
      <c r="C11" s="9">
        <v>96</v>
      </c>
      <c r="D11" s="10">
        <v>88</v>
      </c>
      <c r="E11" s="1">
        <f>SUM(B11:D11)</f>
        <v>278</v>
      </c>
      <c r="F11" s="23">
        <f>AVERAGE(B11:D11)</f>
        <v>92.66666666666667</v>
      </c>
      <c r="G11" s="17">
        <f>(F11-$F$16)^2</f>
        <v>10.671111111111198</v>
      </c>
    </row>
    <row r="12" spans="1:7" ht="12.75">
      <c r="A12" s="14">
        <v>3</v>
      </c>
      <c r="B12" s="8">
        <v>91</v>
      </c>
      <c r="C12" s="9">
        <v>92</v>
      </c>
      <c r="D12" s="10">
        <v>84</v>
      </c>
      <c r="E12" s="1">
        <f>SUM(B12:D12)</f>
        <v>267</v>
      </c>
      <c r="F12" s="23">
        <f>AVERAGE(B12:D12)</f>
        <v>89</v>
      </c>
      <c r="G12" s="17">
        <f>(F12-$F$16)^2</f>
        <v>0.15999999999999318</v>
      </c>
    </row>
    <row r="13" spans="1:7" ht="12.75">
      <c r="A13" s="14">
        <v>4</v>
      </c>
      <c r="B13" s="8">
        <v>85</v>
      </c>
      <c r="C13" s="9">
        <v>88</v>
      </c>
      <c r="D13" s="10">
        <v>83</v>
      </c>
      <c r="E13" s="1">
        <f>SUM(B13:D13)</f>
        <v>256</v>
      </c>
      <c r="F13" s="23">
        <f>AVERAGE(B13:D13)</f>
        <v>85.33333333333333</v>
      </c>
      <c r="G13" s="17">
        <f>(F13-$F$16)^2</f>
        <v>16.537777777777748</v>
      </c>
    </row>
    <row r="14" spans="1:7" ht="13.5" thickBot="1">
      <c r="A14" s="14">
        <v>5</v>
      </c>
      <c r="B14" s="11">
        <v>88</v>
      </c>
      <c r="C14" s="12">
        <v>90</v>
      </c>
      <c r="D14" s="13">
        <v>87</v>
      </c>
      <c r="E14" s="1">
        <f>SUM(B14:D14)</f>
        <v>265</v>
      </c>
      <c r="F14" s="23">
        <f>AVERAGE(B14:D14)</f>
        <v>88.33333333333333</v>
      </c>
      <c r="G14" s="17">
        <f>(F14-$F$16)^2</f>
        <v>1.1377777777777698</v>
      </c>
    </row>
    <row r="15" spans="1:6" ht="12.75">
      <c r="A15" s="18" t="s">
        <v>7</v>
      </c>
      <c r="B15" s="1">
        <f>SUM(B10:B14)</f>
        <v>448</v>
      </c>
      <c r="C15" s="1">
        <f>SUM(C10:C14)</f>
        <v>459</v>
      </c>
      <c r="D15" s="1">
        <f>SUM(D10:D14)</f>
        <v>434</v>
      </c>
      <c r="E15" s="1">
        <f>SUM(E10:E14)</f>
        <v>1341</v>
      </c>
      <c r="F15" s="1"/>
    </row>
    <row r="16" spans="1:7" ht="12.75">
      <c r="A16" s="14" t="s">
        <v>36</v>
      </c>
      <c r="B16" s="22">
        <f>AVERAGE(B10:B14)</f>
        <v>89.6</v>
      </c>
      <c r="C16" s="22">
        <f>AVERAGE(C10:C14)</f>
        <v>91.8</v>
      </c>
      <c r="D16" s="22">
        <f>AVERAGE(D10:D14)</f>
        <v>86.8</v>
      </c>
      <c r="F16" s="15">
        <f>AVERAGE(B16:D16)</f>
        <v>89.39999999999999</v>
      </c>
      <c r="G16" s="2">
        <f>3*SUM(G10:G14)</f>
        <v>100.93333333333364</v>
      </c>
    </row>
    <row r="17" spans="1:6" ht="12.75">
      <c r="A17" s="2"/>
      <c r="B17" s="16">
        <f>(B16-$F$16)^2</f>
        <v>0.04000000000000114</v>
      </c>
      <c r="C17" s="16">
        <f>(C16-$F$16)^2</f>
        <v>5.760000000000027</v>
      </c>
      <c r="D17" s="16">
        <f>(D16-$F$16)^2</f>
        <v>6.7599999999999705</v>
      </c>
      <c r="F17" s="2">
        <f>5*SUM(B17:D17)</f>
        <v>62.8</v>
      </c>
    </row>
    <row r="18" ht="13.5" thickBot="1"/>
    <row r="19" spans="1:7" ht="12.75">
      <c r="A19" s="2" t="s">
        <v>9</v>
      </c>
      <c r="B19" s="5">
        <f aca="true" t="shared" si="0" ref="B19:D23">(B10-$F$16)^2</f>
        <v>0.36000000000001026</v>
      </c>
      <c r="C19" s="6">
        <f t="shared" si="0"/>
        <v>12.960000000000061</v>
      </c>
      <c r="D19" s="7">
        <f t="shared" si="0"/>
        <v>6.760000000000044</v>
      </c>
      <c r="G19" s="2"/>
    </row>
    <row r="20" spans="2:4" ht="12.75">
      <c r="B20" s="8">
        <f t="shared" si="0"/>
        <v>21.16000000000008</v>
      </c>
      <c r="C20" s="9">
        <f t="shared" si="0"/>
        <v>43.560000000000116</v>
      </c>
      <c r="D20" s="10">
        <f t="shared" si="0"/>
        <v>1.9599999999999762</v>
      </c>
    </row>
    <row r="21" spans="2:4" ht="12.75">
      <c r="B21" s="8">
        <f t="shared" si="0"/>
        <v>2.560000000000027</v>
      </c>
      <c r="C21" s="9">
        <f t="shared" si="0"/>
        <v>6.760000000000044</v>
      </c>
      <c r="D21" s="10">
        <f t="shared" si="0"/>
        <v>29.159999999999908</v>
      </c>
    </row>
    <row r="22" spans="2:4" ht="12.75">
      <c r="B22" s="8">
        <f t="shared" si="0"/>
        <v>19.359999999999925</v>
      </c>
      <c r="C22" s="9">
        <f t="shared" si="0"/>
        <v>1.9599999999999762</v>
      </c>
      <c r="D22" s="10">
        <f t="shared" si="0"/>
        <v>40.959999999999894</v>
      </c>
    </row>
    <row r="23" spans="2:5" ht="13.5" thickBot="1">
      <c r="B23" s="11">
        <f t="shared" si="0"/>
        <v>1.9599999999999762</v>
      </c>
      <c r="C23" s="12">
        <f t="shared" si="0"/>
        <v>0.36000000000001026</v>
      </c>
      <c r="D23" s="13">
        <f t="shared" si="0"/>
        <v>5.759999999999959</v>
      </c>
      <c r="E23" s="2">
        <f>SUM(B19:D23)</f>
        <v>195.60000000000002</v>
      </c>
    </row>
    <row r="25" spans="1:8" ht="12.75">
      <c r="A25" s="19" t="s">
        <v>10</v>
      </c>
      <c r="B25" s="20"/>
      <c r="C25" s="21" t="s">
        <v>11</v>
      </c>
      <c r="D25" s="21" t="s">
        <v>12</v>
      </c>
      <c r="E25" s="21" t="s">
        <v>13</v>
      </c>
      <c r="F25" s="21" t="s">
        <v>14</v>
      </c>
      <c r="G25" s="21" t="s">
        <v>15</v>
      </c>
      <c r="H25" s="21" t="s">
        <v>16</v>
      </c>
    </row>
    <row r="26" spans="1:10" ht="12.75">
      <c r="A26" s="2" t="s">
        <v>17</v>
      </c>
      <c r="B26" t="s">
        <v>18</v>
      </c>
      <c r="C26">
        <f>F17</f>
        <v>62.8</v>
      </c>
      <c r="D26">
        <v>2</v>
      </c>
      <c r="E26">
        <f>C26/D26</f>
        <v>31.4</v>
      </c>
      <c r="F26">
        <f>E26/E28</f>
        <v>7.882845188284587</v>
      </c>
      <c r="G26">
        <f>FDIST(F26,D26,D28)</f>
        <v>0.012839798520503983</v>
      </c>
      <c r="H26">
        <f>FINV(0.05,2,8)</f>
        <v>4.458968305698363</v>
      </c>
      <c r="J26" t="s">
        <v>44</v>
      </c>
    </row>
    <row r="27" spans="1:10" ht="12.75">
      <c r="A27" s="2" t="s">
        <v>19</v>
      </c>
      <c r="B27" t="s">
        <v>20</v>
      </c>
      <c r="C27">
        <f>G16</f>
        <v>100.93333333333364</v>
      </c>
      <c r="D27">
        <v>4</v>
      </c>
      <c r="E27">
        <f>C27/D27</f>
        <v>25.23333333333341</v>
      </c>
      <c r="F27">
        <f>E27/E28</f>
        <v>6.334728033472877</v>
      </c>
      <c r="G27">
        <f>FDIST(F27,D27,D28)</f>
        <v>0.013395313548743503</v>
      </c>
      <c r="H27">
        <f>FINV(0.05,D27,D28)</f>
        <v>3.837854478661029</v>
      </c>
      <c r="J27" t="s">
        <v>45</v>
      </c>
    </row>
    <row r="28" spans="1:5" ht="12.75">
      <c r="A28" s="2" t="s">
        <v>21</v>
      </c>
      <c r="B28" t="s">
        <v>22</v>
      </c>
      <c r="C28">
        <f>C29-C27-C26</f>
        <v>31.86666666666639</v>
      </c>
      <c r="D28">
        <v>8</v>
      </c>
      <c r="E28">
        <f>C28/D28</f>
        <v>3.9833333333332988</v>
      </c>
    </row>
    <row r="29" spans="1:5" ht="12.75">
      <c r="A29" s="2" t="s">
        <v>23</v>
      </c>
      <c r="B29" t="s">
        <v>7</v>
      </c>
      <c r="C29">
        <f>SUM(B19:D23)</f>
        <v>195.60000000000002</v>
      </c>
      <c r="D29">
        <v>14</v>
      </c>
      <c r="E29">
        <f>C29/D29</f>
        <v>13.971428571428573</v>
      </c>
    </row>
    <row r="31" ht="12.75">
      <c r="A31" s="2" t="s">
        <v>41</v>
      </c>
    </row>
    <row r="33" ht="12.75">
      <c r="A33" s="2" t="s">
        <v>42</v>
      </c>
    </row>
    <row r="34" ht="12.75">
      <c r="B34" s="29" t="s">
        <v>43</v>
      </c>
    </row>
  </sheetData>
  <printOptions/>
  <pageMargins left="0.75" right="0.75" top="1" bottom="1" header="0.5" footer="0.5"/>
  <pageSetup horizontalDpi="300" verticalDpi="300" orientation="portrait" r:id="rId3"/>
  <headerFooter alignWithMargins="0">
    <oddHeader>&amp;C&amp;A</oddHeader>
    <oddFooter>&amp;CPage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1">
      <selection activeCell="F33" sqref="F33"/>
    </sheetView>
  </sheetViews>
  <sheetFormatPr defaultColWidth="9.140625" defaultRowHeight="12.75"/>
  <sheetData>
    <row r="1" spans="1:2" ht="12.75">
      <c r="A1" s="2" t="s">
        <v>0</v>
      </c>
      <c r="B1" t="s">
        <v>1</v>
      </c>
    </row>
    <row r="2" spans="1:2" ht="12.75">
      <c r="A2" s="2" t="s">
        <v>2</v>
      </c>
      <c r="B2" t="s">
        <v>3</v>
      </c>
    </row>
    <row r="3" spans="2:4" ht="13.5" thickBot="1">
      <c r="B3" s="4" t="s">
        <v>4</v>
      </c>
      <c r="C3" s="4" t="s">
        <v>5</v>
      </c>
      <c r="D3" s="4" t="s">
        <v>6</v>
      </c>
    </row>
    <row r="4" spans="1:4" ht="12.75">
      <c r="A4" s="14">
        <v>1</v>
      </c>
      <c r="B4" s="5">
        <v>90</v>
      </c>
      <c r="C4" s="6">
        <v>93</v>
      </c>
      <c r="D4" s="7">
        <v>92</v>
      </c>
    </row>
    <row r="5" spans="1:4" ht="12.75">
      <c r="A5" s="14">
        <v>2</v>
      </c>
      <c r="B5" s="8">
        <v>94</v>
      </c>
      <c r="C5" s="9">
        <v>96</v>
      </c>
      <c r="D5" s="10">
        <v>88</v>
      </c>
    </row>
    <row r="6" spans="1:4" ht="12.75">
      <c r="A6" s="14">
        <v>3</v>
      </c>
      <c r="B6" s="8">
        <v>91</v>
      </c>
      <c r="C6" s="9">
        <v>92</v>
      </c>
      <c r="D6" s="10">
        <v>84</v>
      </c>
    </row>
    <row r="7" spans="1:4" ht="12.75">
      <c r="A7" s="14">
        <v>4</v>
      </c>
      <c r="B7" s="8">
        <v>85</v>
      </c>
      <c r="C7" s="9">
        <v>88</v>
      </c>
      <c r="D7" s="10">
        <v>83</v>
      </c>
    </row>
    <row r="8" spans="1:4" ht="13.5" thickBot="1">
      <c r="A8" s="14">
        <v>5</v>
      </c>
      <c r="B8" s="11">
        <v>88</v>
      </c>
      <c r="C8" s="12">
        <v>90</v>
      </c>
      <c r="D8" s="13">
        <v>87</v>
      </c>
    </row>
    <row r="11" ht="12.75">
      <c r="A11" t="s">
        <v>24</v>
      </c>
    </row>
    <row r="12" ht="13.5" thickBot="1"/>
    <row r="13" spans="1:5" ht="12.75">
      <c r="A13" s="26" t="s">
        <v>25</v>
      </c>
      <c r="B13" s="26" t="s">
        <v>26</v>
      </c>
      <c r="C13" s="26" t="s">
        <v>27</v>
      </c>
      <c r="D13" s="26" t="s">
        <v>28</v>
      </c>
      <c r="E13" s="26" t="s">
        <v>29</v>
      </c>
    </row>
    <row r="14" spans="1:5" ht="12.75">
      <c r="A14" s="24">
        <v>1</v>
      </c>
      <c r="B14" s="24">
        <v>3</v>
      </c>
      <c r="C14" s="24">
        <v>275</v>
      </c>
      <c r="D14" s="24">
        <v>91.66666666666667</v>
      </c>
      <c r="E14" s="24">
        <v>2.3333333333339397</v>
      </c>
    </row>
    <row r="15" spans="1:5" ht="12.75">
      <c r="A15" s="24">
        <v>2</v>
      </c>
      <c r="B15" s="24">
        <v>3</v>
      </c>
      <c r="C15" s="24">
        <v>278</v>
      </c>
      <c r="D15" s="24">
        <v>92.66666666666667</v>
      </c>
      <c r="E15" s="24">
        <v>17.33333333333394</v>
      </c>
    </row>
    <row r="16" spans="1:5" ht="12.75">
      <c r="A16" s="24">
        <v>3</v>
      </c>
      <c r="B16" s="24">
        <v>3</v>
      </c>
      <c r="C16" s="24">
        <v>267</v>
      </c>
      <c r="D16" s="24">
        <v>89</v>
      </c>
      <c r="E16" s="24">
        <v>19</v>
      </c>
    </row>
    <row r="17" spans="1:5" ht="12.75">
      <c r="A17" s="24">
        <v>4</v>
      </c>
      <c r="B17" s="24">
        <v>3</v>
      </c>
      <c r="C17" s="24">
        <v>256</v>
      </c>
      <c r="D17" s="24">
        <v>85.33333333333333</v>
      </c>
      <c r="E17" s="24">
        <v>6.33333333333394</v>
      </c>
    </row>
    <row r="18" spans="1:5" ht="12.75">
      <c r="A18" s="24">
        <v>5</v>
      </c>
      <c r="B18" s="24">
        <v>3</v>
      </c>
      <c r="C18" s="24">
        <v>265</v>
      </c>
      <c r="D18" s="24">
        <v>88.33333333333333</v>
      </c>
      <c r="E18" s="24">
        <v>2.3333333333339397</v>
      </c>
    </row>
    <row r="19" spans="1:5" ht="12.75">
      <c r="A19" s="24"/>
      <c r="B19" s="24"/>
      <c r="C19" s="24"/>
      <c r="D19" s="24"/>
      <c r="E19" s="24"/>
    </row>
    <row r="20" spans="1:5" ht="12.75">
      <c r="A20" s="24" t="s">
        <v>4</v>
      </c>
      <c r="B20" s="24">
        <v>5</v>
      </c>
      <c r="C20" s="24">
        <v>448</v>
      </c>
      <c r="D20" s="24">
        <v>89.6</v>
      </c>
      <c r="E20" s="24">
        <v>11.299999999999272</v>
      </c>
    </row>
    <row r="21" spans="1:5" ht="12.75">
      <c r="A21" s="24" t="s">
        <v>5</v>
      </c>
      <c r="B21" s="24">
        <v>5</v>
      </c>
      <c r="C21" s="24">
        <v>459</v>
      </c>
      <c r="D21" s="24">
        <v>91.8</v>
      </c>
      <c r="E21" s="24">
        <v>9.200000000000728</v>
      </c>
    </row>
    <row r="22" spans="1:5" ht="13.5" thickBot="1">
      <c r="A22" s="25" t="s">
        <v>6</v>
      </c>
      <c r="B22" s="25">
        <v>5</v>
      </c>
      <c r="C22" s="25">
        <v>434</v>
      </c>
      <c r="D22" s="25">
        <v>86.8</v>
      </c>
      <c r="E22" s="25">
        <v>12.700000000000728</v>
      </c>
    </row>
    <row r="25" ht="13.5" thickBot="1">
      <c r="A25" t="s">
        <v>30</v>
      </c>
    </row>
    <row r="26" spans="1:7" ht="12.75">
      <c r="A26" s="26" t="s">
        <v>31</v>
      </c>
      <c r="B26" s="26" t="s">
        <v>11</v>
      </c>
      <c r="C26" s="26" t="s">
        <v>32</v>
      </c>
      <c r="D26" s="26" t="s">
        <v>13</v>
      </c>
      <c r="E26" s="26" t="s">
        <v>14</v>
      </c>
      <c r="F26" s="26" t="s">
        <v>15</v>
      </c>
      <c r="G26" s="26" t="s">
        <v>33</v>
      </c>
    </row>
    <row r="27" spans="1:7" ht="12.75">
      <c r="A27" s="24" t="s">
        <v>34</v>
      </c>
      <c r="B27" s="24">
        <v>100.93333333333916</v>
      </c>
      <c r="C27" s="24">
        <v>4</v>
      </c>
      <c r="D27" s="24">
        <v>25.23333333333479</v>
      </c>
      <c r="E27" s="24">
        <v>6.334728033474329</v>
      </c>
      <c r="F27" s="24">
        <v>0.013395313548734722</v>
      </c>
      <c r="G27" s="24">
        <v>3.837854478661029</v>
      </c>
    </row>
    <row r="28" spans="1:7" ht="12.75">
      <c r="A28" s="24" t="s">
        <v>35</v>
      </c>
      <c r="B28" s="24">
        <v>62.800000000005824</v>
      </c>
      <c r="C28" s="24">
        <v>2</v>
      </c>
      <c r="D28" s="24">
        <v>31.400000000002912</v>
      </c>
      <c r="E28" s="24">
        <v>7.882845188286693</v>
      </c>
      <c r="F28" s="24">
        <v>0.012839798520494898</v>
      </c>
      <c r="G28" s="24">
        <v>4.458968305698363</v>
      </c>
    </row>
    <row r="29" spans="1:7" ht="12.75">
      <c r="A29" s="24" t="s">
        <v>22</v>
      </c>
      <c r="B29" s="24">
        <v>31.866666666660834</v>
      </c>
      <c r="C29" s="24">
        <v>8</v>
      </c>
      <c r="D29" s="24">
        <v>3.983333333332604</v>
      </c>
      <c r="E29" s="24"/>
      <c r="F29" s="24"/>
      <c r="G29" s="24"/>
    </row>
    <row r="30" spans="1:7" ht="12.75">
      <c r="A30" s="24"/>
      <c r="B30" s="24"/>
      <c r="C30" s="24"/>
      <c r="D30" s="24"/>
      <c r="E30" s="24"/>
      <c r="F30" s="24"/>
      <c r="G30" s="24"/>
    </row>
    <row r="31" spans="1:7" ht="13.5" thickBot="1">
      <c r="A31" s="25" t="s">
        <v>7</v>
      </c>
      <c r="B31" s="25">
        <v>195.60000000000582</v>
      </c>
      <c r="C31" s="25">
        <v>14</v>
      </c>
      <c r="D31" s="25"/>
      <c r="E31" s="25"/>
      <c r="F31" s="25"/>
      <c r="G31" s="25"/>
    </row>
  </sheetData>
  <printOptions/>
  <pageMargins left="0.75" right="0.75" top="1" bottom="1" header="0.5" footer="0.5"/>
  <pageSetup horizontalDpi="300" verticalDpi="300" orientation="portrait" r:id="rId3"/>
  <headerFooter alignWithMargins="0">
    <oddHeader>&amp;C&amp;A</oddHeader>
    <oddFooter>&amp;CPage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Umit Akinc</dc:creator>
  <cp:keywords/>
  <dc:description/>
  <cp:lastModifiedBy>WFU</cp:lastModifiedBy>
  <dcterms:created xsi:type="dcterms:W3CDTF">1997-01-27T21:25:26Z</dcterms:created>
  <dcterms:modified xsi:type="dcterms:W3CDTF">2002-02-06T15:15:25Z</dcterms:modified>
  <cp:category/>
  <cp:version/>
  <cp:contentType/>
  <cp:contentStatus/>
</cp:coreProperties>
</file>