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5"/>
  </bookViews>
  <sheets>
    <sheet name="Chart1" sheetId="1" r:id="rId1"/>
    <sheet name="Chart2" sheetId="2" r:id="rId2"/>
    <sheet name="Chart3" sheetId="3" r:id="rId3"/>
    <sheet name="Chart4" sheetId="4" r:id="rId4"/>
    <sheet name="Chart6" sheetId="5" r:id="rId5"/>
    <sheet name="Chart7" sheetId="6" r:id="rId6"/>
    <sheet name="Chart8" sheetId="7" r:id="rId7"/>
    <sheet name="MICACHAR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<sst xmlns="http://schemas.openxmlformats.org/spreadsheetml/2006/main" count="119" uniqueCount="71">
  <si>
    <t>Header</t>
  </si>
  <si>
    <t>Digi SF</t>
  </si>
  <si>
    <t>x &amp; y</t>
  </si>
  <si>
    <t>C:\HES370\MICACHR1.AVI</t>
  </si>
  <si>
    <t>No. Frames</t>
  </si>
  <si>
    <t>No. Points</t>
  </si>
  <si>
    <t>Units</t>
  </si>
  <si>
    <t>Scale</t>
  </si>
  <si>
    <t>Rows Before Data</t>
  </si>
  <si>
    <t>Pixels</t>
  </si>
  <si>
    <t>Distal Fifth Metatarsal</t>
  </si>
  <si>
    <t>Blue</t>
  </si>
  <si>
    <t>Lateral Maleolus</t>
  </si>
  <si>
    <t>Fuschia</t>
  </si>
  <si>
    <t>Fibula Head</t>
  </si>
  <si>
    <t>Aqua</t>
  </si>
  <si>
    <t>Greater Trochanter of Femur</t>
  </si>
  <si>
    <t>Red</t>
  </si>
  <si>
    <t>Head of Humerus</t>
  </si>
  <si>
    <t>Lime</t>
  </si>
  <si>
    <t>Yellow</t>
  </si>
  <si>
    <t>Distal end of Humerus</t>
  </si>
  <si>
    <t>Earlobe</t>
  </si>
  <si>
    <t>Frame No</t>
  </si>
  <si>
    <t>X</t>
  </si>
  <si>
    <t>Y</t>
  </si>
  <si>
    <t>New Y</t>
  </si>
  <si>
    <t>147 pix/m</t>
  </si>
  <si>
    <t>Ab angle of thigh</t>
  </si>
  <si>
    <t>O/A</t>
  </si>
  <si>
    <t>INVTAN</t>
  </si>
  <si>
    <t>DEG</t>
  </si>
  <si>
    <t>Thigh</t>
  </si>
  <si>
    <t>theta2</t>
  </si>
  <si>
    <t>theta1</t>
  </si>
  <si>
    <t>Ab angle of trunk</t>
  </si>
  <si>
    <t xml:space="preserve">Relative </t>
  </si>
  <si>
    <t>angle of</t>
  </si>
  <si>
    <t>Forward</t>
  </si>
  <si>
    <t>travel of the</t>
  </si>
  <si>
    <t>knees (pix)</t>
  </si>
  <si>
    <t>knees (m)</t>
  </si>
  <si>
    <t>Horizontal</t>
  </si>
  <si>
    <t>Velocity of</t>
  </si>
  <si>
    <t>shoulder (m/s)</t>
  </si>
  <si>
    <t>Ab angle of knee</t>
  </si>
  <si>
    <t>Relative</t>
  </si>
  <si>
    <t>knee (deg)</t>
  </si>
  <si>
    <t>knee</t>
  </si>
  <si>
    <t>trunk</t>
  </si>
  <si>
    <t>Ab angle of foot</t>
  </si>
  <si>
    <t>ankle (deg)</t>
  </si>
  <si>
    <t>Time to</t>
  </si>
  <si>
    <t>Completion</t>
  </si>
  <si>
    <t>of movement</t>
  </si>
  <si>
    <t>Time After</t>
  </si>
  <si>
    <t>Chair</t>
  </si>
  <si>
    <t>Contact Lost</t>
  </si>
  <si>
    <t>Hip</t>
  </si>
  <si>
    <t>Knee</t>
  </si>
  <si>
    <t>Ankle</t>
  </si>
  <si>
    <t>Hip (deg)</t>
  </si>
  <si>
    <t>Hip Velocity</t>
  </si>
  <si>
    <t>Knee Velocity</t>
  </si>
  <si>
    <t>Ankle Velocity</t>
  </si>
  <si>
    <t>(Deg./s)</t>
  </si>
  <si>
    <t>Time Before</t>
  </si>
  <si>
    <t>Extension</t>
  </si>
  <si>
    <t>Phase (s)</t>
  </si>
  <si>
    <t>Ab angle of shoulder</t>
  </si>
  <si>
    <t>shoulder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</si>
</sst>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7">
    <font>
      <sz val="12"/>
      <name val="Arial"/>
      <family val="0"/>
    </font>
    <font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vertAlign val="superscript"/>
      <sz val="10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1.  Relative Angle of Hip Joint for Both Trials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Standard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23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delete val="1"/>
            </c:dLbl>
            <c:numFmt formatCode="0.00" sourceLinked="0"/>
            <c:txPr>
              <a:bodyPr vert="horz" rot="-5400000" anchor="ctr"/>
              <a:lstStyle/>
              <a:p>
                <a:pPr algn="ctr">
                  <a:defRPr lang="en-US" cap="none" sz="9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MICACHAR!$AZ$14:$AZ$73</c:f>
              <c:numCache>
                <c:ptCount val="60"/>
                <c:pt idx="0">
                  <c:v>-0.767</c:v>
                </c:pt>
                <c:pt idx="1">
                  <c:v>-0.733</c:v>
                </c:pt>
                <c:pt idx="2">
                  <c:v>-0.7</c:v>
                </c:pt>
                <c:pt idx="3">
                  <c:v>-0.667</c:v>
                </c:pt>
                <c:pt idx="4">
                  <c:v>-0.633</c:v>
                </c:pt>
                <c:pt idx="5">
                  <c:v>-0.6</c:v>
                </c:pt>
                <c:pt idx="6">
                  <c:v>-0.567</c:v>
                </c:pt>
                <c:pt idx="7">
                  <c:v>-0.533</c:v>
                </c:pt>
                <c:pt idx="8">
                  <c:v>-0.5</c:v>
                </c:pt>
                <c:pt idx="9">
                  <c:v>-0.467</c:v>
                </c:pt>
                <c:pt idx="10">
                  <c:v>-0.433</c:v>
                </c:pt>
                <c:pt idx="11">
                  <c:v>-0.4</c:v>
                </c:pt>
                <c:pt idx="12">
                  <c:v>-0.367</c:v>
                </c:pt>
                <c:pt idx="13">
                  <c:v>-0.333</c:v>
                </c:pt>
                <c:pt idx="14">
                  <c:v>-0.3</c:v>
                </c:pt>
                <c:pt idx="15">
                  <c:v>-0.267</c:v>
                </c:pt>
                <c:pt idx="16">
                  <c:v>-0.23299999999999998</c:v>
                </c:pt>
                <c:pt idx="17">
                  <c:v>-0.20000000000000007</c:v>
                </c:pt>
                <c:pt idx="18">
                  <c:v>-0.16700000000000004</c:v>
                </c:pt>
                <c:pt idx="19">
                  <c:v>-0.133</c:v>
                </c:pt>
                <c:pt idx="20">
                  <c:v>-0.09999999999999998</c:v>
                </c:pt>
                <c:pt idx="21">
                  <c:v>-0.06700000000000006</c:v>
                </c:pt>
                <c:pt idx="22">
                  <c:v>-0.03300000000000003</c:v>
                </c:pt>
                <c:pt idx="23">
                  <c:v>0</c:v>
                </c:pt>
                <c:pt idx="24">
                  <c:v>0.03300000000000003</c:v>
                </c:pt>
                <c:pt idx="25">
                  <c:v>0.06699999999999995</c:v>
                </c:pt>
                <c:pt idx="26">
                  <c:v>0.09999999999999998</c:v>
                </c:pt>
                <c:pt idx="27">
                  <c:v>0.133</c:v>
                </c:pt>
                <c:pt idx="28">
                  <c:v>0.16700000000000004</c:v>
                </c:pt>
                <c:pt idx="29">
                  <c:v>0.19999999999999996</c:v>
                </c:pt>
                <c:pt idx="30">
                  <c:v>0.23299999999999998</c:v>
                </c:pt>
                <c:pt idx="31">
                  <c:v>0.267</c:v>
                </c:pt>
                <c:pt idx="32">
                  <c:v>0.29999999999999993</c:v>
                </c:pt>
                <c:pt idx="33">
                  <c:v>0.3330000000000001</c:v>
                </c:pt>
                <c:pt idx="34">
                  <c:v>0.3669999999999999</c:v>
                </c:pt>
                <c:pt idx="35">
                  <c:v>0.4</c:v>
                </c:pt>
                <c:pt idx="36">
                  <c:v>0.43299999999999994</c:v>
                </c:pt>
                <c:pt idx="37">
                  <c:v>0.46699999999999997</c:v>
                </c:pt>
                <c:pt idx="38">
                  <c:v>0.4999999999999999</c:v>
                </c:pt>
                <c:pt idx="39">
                  <c:v>0.533</c:v>
                </c:pt>
                <c:pt idx="40">
                  <c:v>0.5670000000000001</c:v>
                </c:pt>
                <c:pt idx="41">
                  <c:v>0.6</c:v>
                </c:pt>
                <c:pt idx="42">
                  <c:v>0.6329999999999999</c:v>
                </c:pt>
                <c:pt idx="43">
                  <c:v>0.6669999999999999</c:v>
                </c:pt>
                <c:pt idx="44">
                  <c:v>0.7000000000000001</c:v>
                </c:pt>
                <c:pt idx="45">
                  <c:v>0.733</c:v>
                </c:pt>
                <c:pt idx="46">
                  <c:v>0.767</c:v>
                </c:pt>
                <c:pt idx="47">
                  <c:v>0.7999999999999999</c:v>
                </c:pt>
                <c:pt idx="48">
                  <c:v>0.8330000000000001</c:v>
                </c:pt>
                <c:pt idx="49">
                  <c:v>0.8669999999999999</c:v>
                </c:pt>
                <c:pt idx="50">
                  <c:v>0.9</c:v>
                </c:pt>
                <c:pt idx="51">
                  <c:v>0.9329999999999999</c:v>
                </c:pt>
                <c:pt idx="52">
                  <c:v>0.967</c:v>
                </c:pt>
                <c:pt idx="53">
                  <c:v>0.9999999999999999</c:v>
                </c:pt>
                <c:pt idx="54">
                  <c:v>1.033</c:v>
                </c:pt>
                <c:pt idx="55">
                  <c:v>1.0670000000000002</c:v>
                </c:pt>
                <c:pt idx="56">
                  <c:v>1.1</c:v>
                </c:pt>
                <c:pt idx="57">
                  <c:v>1.133</c:v>
                </c:pt>
                <c:pt idx="58">
                  <c:v>1.1669999999999998</c:v>
                </c:pt>
                <c:pt idx="59">
                  <c:v>1.2000000000000002</c:v>
                </c:pt>
              </c:numCache>
            </c:numRef>
          </c:xVal>
          <c:yVal>
            <c:numRef>
              <c:f>MICACHAR!$AG$14:$AG$73</c:f>
              <c:numCache>
                <c:ptCount val="60"/>
                <c:pt idx="0">
                  <c:v>122.87259025407864</c:v>
                </c:pt>
                <c:pt idx="1">
                  <c:v>122.08802390276126</c:v>
                </c:pt>
                <c:pt idx="2">
                  <c:v>120.45957059840659</c:v>
                </c:pt>
                <c:pt idx="3">
                  <c:v>120.5151751500006</c:v>
                </c:pt>
                <c:pt idx="4">
                  <c:v>118.4317299042379</c:v>
                </c:pt>
                <c:pt idx="5">
                  <c:v>117.75995193660657</c:v>
                </c:pt>
                <c:pt idx="6">
                  <c:v>114.54899765756821</c:v>
                </c:pt>
                <c:pt idx="7">
                  <c:v>112.08102546267179</c:v>
                </c:pt>
                <c:pt idx="8">
                  <c:v>111.83141032870671</c:v>
                </c:pt>
                <c:pt idx="9">
                  <c:v>108.60295943875924</c:v>
                </c:pt>
                <c:pt idx="10">
                  <c:v>108.20448823865597</c:v>
                </c:pt>
                <c:pt idx="11">
                  <c:v>104.03064787182174</c:v>
                </c:pt>
                <c:pt idx="12">
                  <c:v>102.40720932835593</c:v>
                </c:pt>
                <c:pt idx="13">
                  <c:v>97.23439690288495</c:v>
                </c:pt>
                <c:pt idx="14">
                  <c:v>94.85439398269492</c:v>
                </c:pt>
                <c:pt idx="15">
                  <c:v>92.04997914190555</c:v>
                </c:pt>
                <c:pt idx="16">
                  <c:v>85.89282179778661</c:v>
                </c:pt>
                <c:pt idx="17">
                  <c:v>82.75832390113612</c:v>
                </c:pt>
                <c:pt idx="18">
                  <c:v>78.09138886912653</c:v>
                </c:pt>
                <c:pt idx="19">
                  <c:v>73.25513117250946</c:v>
                </c:pt>
                <c:pt idx="20">
                  <c:v>70.57907217188855</c:v>
                </c:pt>
                <c:pt idx="21">
                  <c:v>66.83167891760479</c:v>
                </c:pt>
                <c:pt idx="22">
                  <c:v>63.95070807473486</c:v>
                </c:pt>
                <c:pt idx="23">
                  <c:v>63.30254045140733</c:v>
                </c:pt>
                <c:pt idx="24">
                  <c:v>64.82723948338702</c:v>
                </c:pt>
                <c:pt idx="25">
                  <c:v>65.49522891048659</c:v>
                </c:pt>
                <c:pt idx="26">
                  <c:v>67.47815868060258</c:v>
                </c:pt>
                <c:pt idx="27">
                  <c:v>72.00939462436457</c:v>
                </c:pt>
                <c:pt idx="28">
                  <c:v>77.02007489271728</c:v>
                </c:pt>
                <c:pt idx="29">
                  <c:v>81.86920136535537</c:v>
                </c:pt>
                <c:pt idx="30">
                  <c:v>87.81795866725335</c:v>
                </c:pt>
                <c:pt idx="31">
                  <c:v>92.35241430919939</c:v>
                </c:pt>
                <c:pt idx="32">
                  <c:v>99.7740283483271</c:v>
                </c:pt>
                <c:pt idx="33">
                  <c:v>105.60991902095095</c:v>
                </c:pt>
                <c:pt idx="34">
                  <c:v>112.911357090418</c:v>
                </c:pt>
                <c:pt idx="35">
                  <c:v>119.07902742587414</c:v>
                </c:pt>
                <c:pt idx="36">
                  <c:v>125.23528020354499</c:v>
                </c:pt>
                <c:pt idx="37">
                  <c:v>132.48462770631716</c:v>
                </c:pt>
                <c:pt idx="38">
                  <c:v>139.68788840045696</c:v>
                </c:pt>
                <c:pt idx="39">
                  <c:v>145.24486558653263</c:v>
                </c:pt>
                <c:pt idx="40">
                  <c:v>151.5774810269698</c:v>
                </c:pt>
                <c:pt idx="41">
                  <c:v>157.9643224053194</c:v>
                </c:pt>
                <c:pt idx="42">
                  <c:v>164.13165454825952</c:v>
                </c:pt>
                <c:pt idx="43">
                  <c:v>170.54156415104342</c:v>
                </c:pt>
                <c:pt idx="44">
                  <c:v>175.62106179351375</c:v>
                </c:pt>
                <c:pt idx="45">
                  <c:v>180.05139012075045</c:v>
                </c:pt>
                <c:pt idx="46">
                  <c:v>186.94409446235557</c:v>
                </c:pt>
                <c:pt idx="47">
                  <c:v>188.44902096094432</c:v>
                </c:pt>
                <c:pt idx="48">
                  <c:v>189.84955432540906</c:v>
                </c:pt>
                <c:pt idx="49">
                  <c:v>191.40199854101158</c:v>
                </c:pt>
                <c:pt idx="50">
                  <c:v>192.14600257212064</c:v>
                </c:pt>
                <c:pt idx="51">
                  <c:v>194.2018366023116</c:v>
                </c:pt>
                <c:pt idx="52">
                  <c:v>194.95289791428473</c:v>
                </c:pt>
                <c:pt idx="53">
                  <c:v>194.2018366023116</c:v>
                </c:pt>
                <c:pt idx="54">
                  <c:v>193.5517355653908</c:v>
                </c:pt>
                <c:pt idx="55">
                  <c:v>194.95289791428473</c:v>
                </c:pt>
                <c:pt idx="56">
                  <c:v>194.14076125413987</c:v>
                </c:pt>
                <c:pt idx="57">
                  <c:v>194.44720119880847</c:v>
                </c:pt>
                <c:pt idx="58">
                  <c:v>194.46912442181727</c:v>
                </c:pt>
                <c:pt idx="59">
                  <c:v>194.30279687736393</c:v>
                </c:pt>
              </c:numCache>
            </c:numRef>
          </c:yVal>
          <c:smooth val="0"/>
        </c:ser>
        <c:ser>
          <c:idx val="1"/>
          <c:order val="1"/>
          <c:tx>
            <c:v>Rocking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45"/>
            <c:marker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48"/>
            <c:spPr>
              <a:ln w="3175">
                <a:noFill/>
              </a:ln>
            </c:spPr>
            <c:marker>
              <c:size val="3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numFmt formatCode="0.0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'[2]MICAROCK'!$AZ$14:$AZ$100</c:f>
              <c:numCache>
                <c:ptCount val="87"/>
                <c:pt idx="0">
                  <c:v>-1.5</c:v>
                </c:pt>
                <c:pt idx="1">
                  <c:v>-1.466</c:v>
                </c:pt>
                <c:pt idx="2">
                  <c:v>-1.433</c:v>
                </c:pt>
                <c:pt idx="3">
                  <c:v>-1.4</c:v>
                </c:pt>
                <c:pt idx="4">
                  <c:v>-1.366</c:v>
                </c:pt>
                <c:pt idx="5">
                  <c:v>-1.333</c:v>
                </c:pt>
                <c:pt idx="6">
                  <c:v>-1.3</c:v>
                </c:pt>
                <c:pt idx="7">
                  <c:v>-1.266</c:v>
                </c:pt>
                <c:pt idx="8">
                  <c:v>-1.233</c:v>
                </c:pt>
                <c:pt idx="9">
                  <c:v>-1.2</c:v>
                </c:pt>
                <c:pt idx="10">
                  <c:v>-1.166</c:v>
                </c:pt>
                <c:pt idx="11">
                  <c:v>-1.133</c:v>
                </c:pt>
                <c:pt idx="12">
                  <c:v>-1.1</c:v>
                </c:pt>
                <c:pt idx="13">
                  <c:v>-1.066</c:v>
                </c:pt>
                <c:pt idx="14">
                  <c:v>-1.033</c:v>
                </c:pt>
                <c:pt idx="15">
                  <c:v>-1</c:v>
                </c:pt>
                <c:pt idx="16">
                  <c:v>-0.966</c:v>
                </c:pt>
                <c:pt idx="17">
                  <c:v>-0.933</c:v>
                </c:pt>
                <c:pt idx="18">
                  <c:v>-0.9</c:v>
                </c:pt>
                <c:pt idx="19">
                  <c:v>-0.866</c:v>
                </c:pt>
                <c:pt idx="20">
                  <c:v>-0.833</c:v>
                </c:pt>
                <c:pt idx="21">
                  <c:v>-0.8</c:v>
                </c:pt>
                <c:pt idx="22">
                  <c:v>-0.766</c:v>
                </c:pt>
                <c:pt idx="23">
                  <c:v>-0.733</c:v>
                </c:pt>
                <c:pt idx="24">
                  <c:v>-0.7</c:v>
                </c:pt>
                <c:pt idx="25">
                  <c:v>-0.666</c:v>
                </c:pt>
                <c:pt idx="26">
                  <c:v>-0.633</c:v>
                </c:pt>
                <c:pt idx="27">
                  <c:v>-0.6</c:v>
                </c:pt>
                <c:pt idx="28">
                  <c:v>-0.566</c:v>
                </c:pt>
                <c:pt idx="29">
                  <c:v>-0.533</c:v>
                </c:pt>
                <c:pt idx="30">
                  <c:v>-0.5</c:v>
                </c:pt>
                <c:pt idx="31">
                  <c:v>-0.46599999999999997</c:v>
                </c:pt>
                <c:pt idx="32">
                  <c:v>-0.43300000000000005</c:v>
                </c:pt>
                <c:pt idx="33">
                  <c:v>-0.3999999999999999</c:v>
                </c:pt>
                <c:pt idx="34">
                  <c:v>-0.3660000000000001</c:v>
                </c:pt>
                <c:pt idx="35">
                  <c:v>-0.33299999999999996</c:v>
                </c:pt>
                <c:pt idx="36">
                  <c:v>-0.30000000000000004</c:v>
                </c:pt>
                <c:pt idx="37">
                  <c:v>-0.266</c:v>
                </c:pt>
                <c:pt idx="38">
                  <c:v>-0.2330000000000001</c:v>
                </c:pt>
                <c:pt idx="39">
                  <c:v>-0.19999999999999996</c:v>
                </c:pt>
                <c:pt idx="40">
                  <c:v>-0.16599999999999993</c:v>
                </c:pt>
                <c:pt idx="41">
                  <c:v>-0.133</c:v>
                </c:pt>
                <c:pt idx="42">
                  <c:v>-0.10000000000000009</c:v>
                </c:pt>
                <c:pt idx="43">
                  <c:v>-0.06600000000000006</c:v>
                </c:pt>
                <c:pt idx="44">
                  <c:v>-0.03299999999999992</c:v>
                </c:pt>
                <c:pt idx="45">
                  <c:v>0</c:v>
                </c:pt>
                <c:pt idx="46">
                  <c:v>0.03400000000000003</c:v>
                </c:pt>
                <c:pt idx="47">
                  <c:v>0.06699999999999995</c:v>
                </c:pt>
                <c:pt idx="48">
                  <c:v>0.10000000000000009</c:v>
                </c:pt>
                <c:pt idx="49">
                  <c:v>0.1339999999999999</c:v>
                </c:pt>
                <c:pt idx="50">
                  <c:v>0.16700000000000004</c:v>
                </c:pt>
                <c:pt idx="51">
                  <c:v>0.19999999999999996</c:v>
                </c:pt>
                <c:pt idx="52">
                  <c:v>0.23399999999999999</c:v>
                </c:pt>
                <c:pt idx="53">
                  <c:v>0.2669999999999999</c:v>
                </c:pt>
                <c:pt idx="54">
                  <c:v>0.30000000000000004</c:v>
                </c:pt>
                <c:pt idx="55">
                  <c:v>0.3340000000000001</c:v>
                </c:pt>
                <c:pt idx="56">
                  <c:v>0.367</c:v>
                </c:pt>
                <c:pt idx="57">
                  <c:v>0.3999999999999999</c:v>
                </c:pt>
                <c:pt idx="58">
                  <c:v>0.43399999999999994</c:v>
                </c:pt>
                <c:pt idx="59">
                  <c:v>0.4670000000000001</c:v>
                </c:pt>
                <c:pt idx="60">
                  <c:v>0.5</c:v>
                </c:pt>
                <c:pt idx="61">
                  <c:v>0.5339999999999998</c:v>
                </c:pt>
                <c:pt idx="62">
                  <c:v>0.5670000000000002</c:v>
                </c:pt>
                <c:pt idx="63">
                  <c:v>0.6000000000000001</c:v>
                </c:pt>
                <c:pt idx="64">
                  <c:v>0.6339999999999999</c:v>
                </c:pt>
                <c:pt idx="65">
                  <c:v>0.6669999999999998</c:v>
                </c:pt>
                <c:pt idx="66">
                  <c:v>0.7000000000000002</c:v>
                </c:pt>
                <c:pt idx="67">
                  <c:v>0.734</c:v>
                </c:pt>
                <c:pt idx="68">
                  <c:v>0.7669999999999999</c:v>
                </c:pt>
                <c:pt idx="69">
                  <c:v>0.7999999999999998</c:v>
                </c:pt>
                <c:pt idx="70">
                  <c:v>0.8340000000000001</c:v>
                </c:pt>
                <c:pt idx="71">
                  <c:v>0.867</c:v>
                </c:pt>
                <c:pt idx="72">
                  <c:v>0.8999999999999999</c:v>
                </c:pt>
                <c:pt idx="73">
                  <c:v>0.9340000000000002</c:v>
                </c:pt>
                <c:pt idx="74">
                  <c:v>0.9670000000000001</c:v>
                </c:pt>
                <c:pt idx="75">
                  <c:v>1</c:v>
                </c:pt>
                <c:pt idx="76">
                  <c:v>1.0339999999999998</c:v>
                </c:pt>
                <c:pt idx="77">
                  <c:v>1.0670000000000002</c:v>
                </c:pt>
                <c:pt idx="78">
                  <c:v>1.1</c:v>
                </c:pt>
                <c:pt idx="79">
                  <c:v>1.134</c:v>
                </c:pt>
                <c:pt idx="80">
                  <c:v>1.1669999999999998</c:v>
                </c:pt>
                <c:pt idx="81">
                  <c:v>1.2000000000000002</c:v>
                </c:pt>
                <c:pt idx="82">
                  <c:v>1.234</c:v>
                </c:pt>
                <c:pt idx="83">
                  <c:v>1.267</c:v>
                </c:pt>
                <c:pt idx="84">
                  <c:v>1.2999999999999998</c:v>
                </c:pt>
                <c:pt idx="85">
                  <c:v>1.334</c:v>
                </c:pt>
                <c:pt idx="86">
                  <c:v>1.367</c:v>
                </c:pt>
              </c:numCache>
            </c:numRef>
          </c:xVal>
          <c:yVal>
            <c:numRef>
              <c:f>'[2]MICAROCK'!$AG$14:$AG$100</c:f>
              <c:numCache>
                <c:ptCount val="87"/>
                <c:pt idx="0">
                  <c:v>131.90618857239411</c:v>
                </c:pt>
                <c:pt idx="1">
                  <c:v>133.12886882206752</c:v>
                </c:pt>
                <c:pt idx="2">
                  <c:v>134.8572015790505</c:v>
                </c:pt>
                <c:pt idx="3">
                  <c:v>133.84572398398853</c:v>
                </c:pt>
                <c:pt idx="4">
                  <c:v>135.65070149975966</c:v>
                </c:pt>
                <c:pt idx="5">
                  <c:v>134.00386041599617</c:v>
                </c:pt>
                <c:pt idx="6">
                  <c:v>135.81681679030342</c:v>
                </c:pt>
                <c:pt idx="7">
                  <c:v>136.3526450879671</c:v>
                </c:pt>
                <c:pt idx="8">
                  <c:v>137.79243699814106</c:v>
                </c:pt>
                <c:pt idx="9">
                  <c:v>137.87140341502177</c:v>
                </c:pt>
                <c:pt idx="10">
                  <c:v>137.48934695296893</c:v>
                </c:pt>
                <c:pt idx="11">
                  <c:v>138.14202209311898</c:v>
                </c:pt>
                <c:pt idx="12">
                  <c:v>137.96330143839114</c:v>
                </c:pt>
                <c:pt idx="13">
                  <c:v>141.00249365123523</c:v>
                </c:pt>
                <c:pt idx="14">
                  <c:v>141.58179117219854</c:v>
                </c:pt>
                <c:pt idx="15">
                  <c:v>138.48377185310056</c:v>
                </c:pt>
                <c:pt idx="16">
                  <c:v>138.71760225558313</c:v>
                </c:pt>
                <c:pt idx="17">
                  <c:v>140.17084859122318</c:v>
                </c:pt>
                <c:pt idx="18">
                  <c:v>139.213363595189</c:v>
                </c:pt>
                <c:pt idx="19">
                  <c:v>137.410891691403</c:v>
                </c:pt>
                <c:pt idx="20">
                  <c:v>136.62306222641143</c:v>
                </c:pt>
                <c:pt idx="21">
                  <c:v>137.1116769503539</c:v>
                </c:pt>
                <c:pt idx="22">
                  <c:v>134.6923902098316</c:v>
                </c:pt>
                <c:pt idx="23">
                  <c:v>133.03661360722825</c:v>
                </c:pt>
                <c:pt idx="24">
                  <c:v>130.9536338004346</c:v>
                </c:pt>
                <c:pt idx="25">
                  <c:v>128.57869422737204</c:v>
                </c:pt>
                <c:pt idx="26">
                  <c:v>120.69007962383117</c:v>
                </c:pt>
                <c:pt idx="27">
                  <c:v>124.48465974029116</c:v>
                </c:pt>
                <c:pt idx="28">
                  <c:v>119.19328552376953</c:v>
                </c:pt>
                <c:pt idx="29">
                  <c:v>115.45572117944835</c:v>
                </c:pt>
                <c:pt idx="30">
                  <c:v>110.46272821231837</c:v>
                </c:pt>
                <c:pt idx="31">
                  <c:v>108.20276913105813</c:v>
                </c:pt>
                <c:pt idx="32">
                  <c:v>102.52819078719708</c:v>
                </c:pt>
                <c:pt idx="33">
                  <c:v>100.89875243609497</c:v>
                </c:pt>
                <c:pt idx="34">
                  <c:v>96.49319550520593</c:v>
                </c:pt>
                <c:pt idx="35">
                  <c:v>93.65487955978026</c:v>
                </c:pt>
                <c:pt idx="36">
                  <c:v>86.2898000282999</c:v>
                </c:pt>
                <c:pt idx="37">
                  <c:v>79.69115658592402</c:v>
                </c:pt>
                <c:pt idx="38">
                  <c:v>76.69332082215767</c:v>
                </c:pt>
                <c:pt idx="39">
                  <c:v>73.42491663626778</c:v>
                </c:pt>
                <c:pt idx="40">
                  <c:v>68.36487072673694</c:v>
                </c:pt>
                <c:pt idx="41">
                  <c:v>60.11589366580443</c:v>
                </c:pt>
                <c:pt idx="42">
                  <c:v>56.27284249384794</c:v>
                </c:pt>
                <c:pt idx="43">
                  <c:v>53.422496876946894</c:v>
                </c:pt>
                <c:pt idx="44">
                  <c:v>51.66642268042648</c:v>
                </c:pt>
                <c:pt idx="45">
                  <c:v>48.62259640281358</c:v>
                </c:pt>
                <c:pt idx="46">
                  <c:v>50.295197842424436</c:v>
                </c:pt>
                <c:pt idx="47">
                  <c:v>49.19857453221147</c:v>
                </c:pt>
                <c:pt idx="48">
                  <c:v>49.046035487222895</c:v>
                </c:pt>
                <c:pt idx="49">
                  <c:v>53.454636146526056</c:v>
                </c:pt>
                <c:pt idx="50">
                  <c:v>55.10030471767608</c:v>
                </c:pt>
                <c:pt idx="51">
                  <c:v>59.86976727335126</c:v>
                </c:pt>
                <c:pt idx="52">
                  <c:v>62.09249910692657</c:v>
                </c:pt>
                <c:pt idx="53">
                  <c:v>69.7602507856793</c:v>
                </c:pt>
                <c:pt idx="54">
                  <c:v>72.96643586209662</c:v>
                </c:pt>
                <c:pt idx="55">
                  <c:v>78.86451688055632</c:v>
                </c:pt>
                <c:pt idx="56">
                  <c:v>83.55031245909788</c:v>
                </c:pt>
                <c:pt idx="57">
                  <c:v>93.58322733811593</c:v>
                </c:pt>
                <c:pt idx="58">
                  <c:v>100.74416498973258</c:v>
                </c:pt>
                <c:pt idx="59">
                  <c:v>108.68254063049193</c:v>
                </c:pt>
                <c:pt idx="60">
                  <c:v>110.93662047170633</c:v>
                </c:pt>
                <c:pt idx="61">
                  <c:v>115.09986901157353</c:v>
                </c:pt>
                <c:pt idx="62">
                  <c:v>126.08944345624283</c:v>
                </c:pt>
                <c:pt idx="63">
                  <c:v>128.45188154541543</c:v>
                </c:pt>
                <c:pt idx="64">
                  <c:v>135.26073743430157</c:v>
                </c:pt>
                <c:pt idx="65">
                  <c:v>139.5150253595658</c:v>
                </c:pt>
                <c:pt idx="66">
                  <c:v>144.0916261292781</c:v>
                </c:pt>
                <c:pt idx="67">
                  <c:v>149.64436817903902</c:v>
                </c:pt>
                <c:pt idx="68">
                  <c:v>152.24511844786085</c:v>
                </c:pt>
                <c:pt idx="69">
                  <c:v>160.1168486001468</c:v>
                </c:pt>
                <c:pt idx="70">
                  <c:v>165.1818186476859</c:v>
                </c:pt>
                <c:pt idx="71">
                  <c:v>167.55096852186063</c:v>
                </c:pt>
                <c:pt idx="72">
                  <c:v>171.6961464290694</c:v>
                </c:pt>
                <c:pt idx="73">
                  <c:v>175.50976497706438</c:v>
                </c:pt>
                <c:pt idx="74">
                  <c:v>178.95499295539838</c:v>
                </c:pt>
                <c:pt idx="75">
                  <c:v>181.86771888201568</c:v>
                </c:pt>
                <c:pt idx="76">
                  <c:v>182.57623115822173</c:v>
                </c:pt>
                <c:pt idx="77">
                  <c:v>184.90650685722576</c:v>
                </c:pt>
                <c:pt idx="78">
                  <c:v>184.91334585815468</c:v>
                </c:pt>
                <c:pt idx="79">
                  <c:v>186.26077314658627</c:v>
                </c:pt>
                <c:pt idx="80">
                  <c:v>187.78156393781072</c:v>
                </c:pt>
                <c:pt idx="81">
                  <c:v>189.20507551251276</c:v>
                </c:pt>
                <c:pt idx="82">
                  <c:v>189.08431699793323</c:v>
                </c:pt>
                <c:pt idx="83">
                  <c:v>190.61752813030654</c:v>
                </c:pt>
                <c:pt idx="84">
                  <c:v>189.95790861225333</c:v>
                </c:pt>
                <c:pt idx="85">
                  <c:v>190.70728264100603</c:v>
                </c:pt>
                <c:pt idx="86">
                  <c:v>187.8793870508208</c:v>
                </c:pt>
              </c:numCache>
            </c:numRef>
          </c:yVal>
          <c:smooth val="0"/>
        </c:ser>
        <c:axId val="38935921"/>
        <c:axId val="14878970"/>
      </c:scatterChart>
      <c:valAx>
        <c:axId val="38935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normalized for phases of movement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crossBetween val="midCat"/>
        <c:dispUnits/>
        <c:minorUnit val="0.5"/>
      </c:valAx>
      <c:valAx>
        <c:axId val="14878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Angle (deg.)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2.  Forward Travel of the Knee in Both Conditions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Standard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1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MICACHAR!$AZ$14:$AZ$73</c:f>
              <c:numCache>
                <c:ptCount val="60"/>
                <c:pt idx="0">
                  <c:v>-0.767</c:v>
                </c:pt>
                <c:pt idx="1">
                  <c:v>-0.733</c:v>
                </c:pt>
                <c:pt idx="2">
                  <c:v>-0.7</c:v>
                </c:pt>
                <c:pt idx="3">
                  <c:v>-0.667</c:v>
                </c:pt>
                <c:pt idx="4">
                  <c:v>-0.633</c:v>
                </c:pt>
                <c:pt idx="5">
                  <c:v>-0.6</c:v>
                </c:pt>
                <c:pt idx="6">
                  <c:v>-0.567</c:v>
                </c:pt>
                <c:pt idx="7">
                  <c:v>-0.533</c:v>
                </c:pt>
                <c:pt idx="8">
                  <c:v>-0.5</c:v>
                </c:pt>
                <c:pt idx="9">
                  <c:v>-0.467</c:v>
                </c:pt>
                <c:pt idx="10">
                  <c:v>-0.433</c:v>
                </c:pt>
                <c:pt idx="11">
                  <c:v>-0.4</c:v>
                </c:pt>
                <c:pt idx="12">
                  <c:v>-0.367</c:v>
                </c:pt>
                <c:pt idx="13">
                  <c:v>-0.333</c:v>
                </c:pt>
                <c:pt idx="14">
                  <c:v>-0.3</c:v>
                </c:pt>
                <c:pt idx="15">
                  <c:v>-0.267</c:v>
                </c:pt>
                <c:pt idx="16">
                  <c:v>-0.23299999999999998</c:v>
                </c:pt>
                <c:pt idx="17">
                  <c:v>-0.20000000000000007</c:v>
                </c:pt>
                <c:pt idx="18">
                  <c:v>-0.16700000000000004</c:v>
                </c:pt>
                <c:pt idx="19">
                  <c:v>-0.133</c:v>
                </c:pt>
                <c:pt idx="20">
                  <c:v>-0.09999999999999998</c:v>
                </c:pt>
                <c:pt idx="21">
                  <c:v>-0.06700000000000006</c:v>
                </c:pt>
                <c:pt idx="22">
                  <c:v>-0.03300000000000003</c:v>
                </c:pt>
                <c:pt idx="23">
                  <c:v>0</c:v>
                </c:pt>
                <c:pt idx="24">
                  <c:v>0.03300000000000003</c:v>
                </c:pt>
                <c:pt idx="25">
                  <c:v>0.06699999999999995</c:v>
                </c:pt>
                <c:pt idx="26">
                  <c:v>0.09999999999999998</c:v>
                </c:pt>
                <c:pt idx="27">
                  <c:v>0.133</c:v>
                </c:pt>
                <c:pt idx="28">
                  <c:v>0.16700000000000004</c:v>
                </c:pt>
                <c:pt idx="29">
                  <c:v>0.19999999999999996</c:v>
                </c:pt>
                <c:pt idx="30">
                  <c:v>0.23299999999999998</c:v>
                </c:pt>
                <c:pt idx="31">
                  <c:v>0.267</c:v>
                </c:pt>
                <c:pt idx="32">
                  <c:v>0.29999999999999993</c:v>
                </c:pt>
                <c:pt idx="33">
                  <c:v>0.3330000000000001</c:v>
                </c:pt>
                <c:pt idx="34">
                  <c:v>0.3669999999999999</c:v>
                </c:pt>
                <c:pt idx="35">
                  <c:v>0.4</c:v>
                </c:pt>
                <c:pt idx="36">
                  <c:v>0.43299999999999994</c:v>
                </c:pt>
                <c:pt idx="37">
                  <c:v>0.46699999999999997</c:v>
                </c:pt>
                <c:pt idx="38">
                  <c:v>0.4999999999999999</c:v>
                </c:pt>
                <c:pt idx="39">
                  <c:v>0.533</c:v>
                </c:pt>
                <c:pt idx="40">
                  <c:v>0.5670000000000001</c:v>
                </c:pt>
                <c:pt idx="41">
                  <c:v>0.6</c:v>
                </c:pt>
                <c:pt idx="42">
                  <c:v>0.6329999999999999</c:v>
                </c:pt>
                <c:pt idx="43">
                  <c:v>0.6669999999999999</c:v>
                </c:pt>
                <c:pt idx="44">
                  <c:v>0.7000000000000001</c:v>
                </c:pt>
                <c:pt idx="45">
                  <c:v>0.733</c:v>
                </c:pt>
                <c:pt idx="46">
                  <c:v>0.767</c:v>
                </c:pt>
                <c:pt idx="47">
                  <c:v>0.7999999999999999</c:v>
                </c:pt>
                <c:pt idx="48">
                  <c:v>0.8330000000000001</c:v>
                </c:pt>
                <c:pt idx="49">
                  <c:v>0.8669999999999999</c:v>
                </c:pt>
                <c:pt idx="50">
                  <c:v>0.9</c:v>
                </c:pt>
                <c:pt idx="51">
                  <c:v>0.9329999999999999</c:v>
                </c:pt>
                <c:pt idx="52">
                  <c:v>0.967</c:v>
                </c:pt>
                <c:pt idx="53">
                  <c:v>0.9999999999999999</c:v>
                </c:pt>
                <c:pt idx="54">
                  <c:v>1.033</c:v>
                </c:pt>
                <c:pt idx="55">
                  <c:v>1.0670000000000002</c:v>
                </c:pt>
                <c:pt idx="56">
                  <c:v>1.1</c:v>
                </c:pt>
                <c:pt idx="57">
                  <c:v>1.133</c:v>
                </c:pt>
                <c:pt idx="58">
                  <c:v>1.1669999999999998</c:v>
                </c:pt>
                <c:pt idx="59">
                  <c:v>1.2000000000000002</c:v>
                </c:pt>
              </c:numCache>
            </c:numRef>
          </c:xVal>
          <c:yVal>
            <c:numRef>
              <c:f>MICACHAR!$AI$14:$AI$73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-0.006802721088435374</c:v>
                </c:pt>
                <c:pt idx="5">
                  <c:v>-0.006802721088435374</c:v>
                </c:pt>
                <c:pt idx="6">
                  <c:v>0</c:v>
                </c:pt>
                <c:pt idx="7">
                  <c:v>0</c:v>
                </c:pt>
                <c:pt idx="8">
                  <c:v>-0.006802721088435374</c:v>
                </c:pt>
                <c:pt idx="9">
                  <c:v>-0.006802721088435374</c:v>
                </c:pt>
                <c:pt idx="10">
                  <c:v>-0.013605442176870748</c:v>
                </c:pt>
                <c:pt idx="11">
                  <c:v>-0.006802721088435374</c:v>
                </c:pt>
                <c:pt idx="12">
                  <c:v>-0.006802721088435374</c:v>
                </c:pt>
                <c:pt idx="13">
                  <c:v>-0.013605442176870748</c:v>
                </c:pt>
                <c:pt idx="14">
                  <c:v>-0.013605442176870748</c:v>
                </c:pt>
                <c:pt idx="15">
                  <c:v>-0.013605442176870748</c:v>
                </c:pt>
                <c:pt idx="16">
                  <c:v>-0.013605442176870748</c:v>
                </c:pt>
                <c:pt idx="17">
                  <c:v>-0.013605442176870748</c:v>
                </c:pt>
                <c:pt idx="18">
                  <c:v>-0.013605442176870748</c:v>
                </c:pt>
                <c:pt idx="19">
                  <c:v>-0.013605442176870748</c:v>
                </c:pt>
                <c:pt idx="20">
                  <c:v>-0.013605442176870748</c:v>
                </c:pt>
                <c:pt idx="21">
                  <c:v>-0.013605442176870748</c:v>
                </c:pt>
                <c:pt idx="22">
                  <c:v>-0.006802721088435374</c:v>
                </c:pt>
                <c:pt idx="23">
                  <c:v>0</c:v>
                </c:pt>
                <c:pt idx="24">
                  <c:v>0.013605442176870748</c:v>
                </c:pt>
                <c:pt idx="25">
                  <c:v>0.02040816326530612</c:v>
                </c:pt>
                <c:pt idx="26">
                  <c:v>0.027210884353741496</c:v>
                </c:pt>
                <c:pt idx="27">
                  <c:v>0.034013605442176874</c:v>
                </c:pt>
                <c:pt idx="28">
                  <c:v>0.047619047619047616</c:v>
                </c:pt>
                <c:pt idx="29">
                  <c:v>0.047619047619047616</c:v>
                </c:pt>
                <c:pt idx="30">
                  <c:v>0.05442176870748299</c:v>
                </c:pt>
                <c:pt idx="31">
                  <c:v>0.061224489795918366</c:v>
                </c:pt>
                <c:pt idx="32">
                  <c:v>0.05442176870748299</c:v>
                </c:pt>
                <c:pt idx="33">
                  <c:v>0.05442176870748299</c:v>
                </c:pt>
                <c:pt idx="34">
                  <c:v>0.05442176870748299</c:v>
                </c:pt>
                <c:pt idx="35">
                  <c:v>0.05442176870748299</c:v>
                </c:pt>
                <c:pt idx="36">
                  <c:v>0.047619047619047616</c:v>
                </c:pt>
                <c:pt idx="37">
                  <c:v>0.047619047619047616</c:v>
                </c:pt>
                <c:pt idx="38">
                  <c:v>0.04081632653061224</c:v>
                </c:pt>
                <c:pt idx="39">
                  <c:v>0.04081632653061224</c:v>
                </c:pt>
                <c:pt idx="40">
                  <c:v>0.034013605442176874</c:v>
                </c:pt>
                <c:pt idx="41">
                  <c:v>0.027210884353741496</c:v>
                </c:pt>
                <c:pt idx="42">
                  <c:v>0.013605442176870748</c:v>
                </c:pt>
                <c:pt idx="43">
                  <c:v>0.006802721088435374</c:v>
                </c:pt>
                <c:pt idx="44">
                  <c:v>-0.006802721088435374</c:v>
                </c:pt>
                <c:pt idx="45">
                  <c:v>-0.013605442176870748</c:v>
                </c:pt>
                <c:pt idx="46">
                  <c:v>-0.02040816326530612</c:v>
                </c:pt>
                <c:pt idx="47">
                  <c:v>-0.02040816326530612</c:v>
                </c:pt>
                <c:pt idx="48">
                  <c:v>-0.02040816326530612</c:v>
                </c:pt>
                <c:pt idx="49">
                  <c:v>-0.02040816326530612</c:v>
                </c:pt>
                <c:pt idx="50">
                  <c:v>-0.02040816326530612</c:v>
                </c:pt>
                <c:pt idx="51">
                  <c:v>-0.013605442176870748</c:v>
                </c:pt>
                <c:pt idx="52">
                  <c:v>-0.02040816326530612</c:v>
                </c:pt>
                <c:pt idx="53">
                  <c:v>-0.013605442176870748</c:v>
                </c:pt>
                <c:pt idx="54">
                  <c:v>-0.013605442176870748</c:v>
                </c:pt>
                <c:pt idx="55">
                  <c:v>-0.013605442176870748</c:v>
                </c:pt>
                <c:pt idx="56">
                  <c:v>-0.02040816326530612</c:v>
                </c:pt>
                <c:pt idx="57">
                  <c:v>-0.02040816326530612</c:v>
                </c:pt>
                <c:pt idx="58">
                  <c:v>-0.02040816326530612</c:v>
                </c:pt>
                <c:pt idx="59">
                  <c:v>-0.02040816326530612</c:v>
                </c:pt>
              </c:numCache>
            </c:numRef>
          </c:yVal>
          <c:smooth val="0"/>
        </c:ser>
        <c:ser>
          <c:idx val="1"/>
          <c:order val="1"/>
          <c:tx>
            <c:v>Rocking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55"/>
            <c:spPr>
              <a:ln w="3175">
                <a:noFill/>
              </a:ln>
            </c:spPr>
            <c:marker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'[2]MICAROCK'!$AZ$14:$AZ$100</c:f>
              <c:numCache>
                <c:ptCount val="87"/>
                <c:pt idx="0">
                  <c:v>-1.5</c:v>
                </c:pt>
                <c:pt idx="1">
                  <c:v>-1.466</c:v>
                </c:pt>
                <c:pt idx="2">
                  <c:v>-1.433</c:v>
                </c:pt>
                <c:pt idx="3">
                  <c:v>-1.4</c:v>
                </c:pt>
                <c:pt idx="4">
                  <c:v>-1.366</c:v>
                </c:pt>
                <c:pt idx="5">
                  <c:v>-1.333</c:v>
                </c:pt>
                <c:pt idx="6">
                  <c:v>-1.3</c:v>
                </c:pt>
                <c:pt idx="7">
                  <c:v>-1.266</c:v>
                </c:pt>
                <c:pt idx="8">
                  <c:v>-1.233</c:v>
                </c:pt>
                <c:pt idx="9">
                  <c:v>-1.2</c:v>
                </c:pt>
                <c:pt idx="10">
                  <c:v>-1.166</c:v>
                </c:pt>
                <c:pt idx="11">
                  <c:v>-1.133</c:v>
                </c:pt>
                <c:pt idx="12">
                  <c:v>-1.1</c:v>
                </c:pt>
                <c:pt idx="13">
                  <c:v>-1.066</c:v>
                </c:pt>
                <c:pt idx="14">
                  <c:v>-1.033</c:v>
                </c:pt>
                <c:pt idx="15">
                  <c:v>-1</c:v>
                </c:pt>
                <c:pt idx="16">
                  <c:v>-0.966</c:v>
                </c:pt>
                <c:pt idx="17">
                  <c:v>-0.933</c:v>
                </c:pt>
                <c:pt idx="18">
                  <c:v>-0.9</c:v>
                </c:pt>
                <c:pt idx="19">
                  <c:v>-0.866</c:v>
                </c:pt>
                <c:pt idx="20">
                  <c:v>-0.833</c:v>
                </c:pt>
                <c:pt idx="21">
                  <c:v>-0.8</c:v>
                </c:pt>
                <c:pt idx="22">
                  <c:v>-0.766</c:v>
                </c:pt>
                <c:pt idx="23">
                  <c:v>-0.733</c:v>
                </c:pt>
                <c:pt idx="24">
                  <c:v>-0.7</c:v>
                </c:pt>
                <c:pt idx="25">
                  <c:v>-0.666</c:v>
                </c:pt>
                <c:pt idx="26">
                  <c:v>-0.633</c:v>
                </c:pt>
                <c:pt idx="27">
                  <c:v>-0.6</c:v>
                </c:pt>
                <c:pt idx="28">
                  <c:v>-0.566</c:v>
                </c:pt>
                <c:pt idx="29">
                  <c:v>-0.533</c:v>
                </c:pt>
                <c:pt idx="30">
                  <c:v>-0.5</c:v>
                </c:pt>
                <c:pt idx="31">
                  <c:v>-0.46599999999999997</c:v>
                </c:pt>
                <c:pt idx="32">
                  <c:v>-0.43300000000000005</c:v>
                </c:pt>
                <c:pt idx="33">
                  <c:v>-0.3999999999999999</c:v>
                </c:pt>
                <c:pt idx="34">
                  <c:v>-0.3660000000000001</c:v>
                </c:pt>
                <c:pt idx="35">
                  <c:v>-0.33299999999999996</c:v>
                </c:pt>
                <c:pt idx="36">
                  <c:v>-0.30000000000000004</c:v>
                </c:pt>
                <c:pt idx="37">
                  <c:v>-0.266</c:v>
                </c:pt>
                <c:pt idx="38">
                  <c:v>-0.2330000000000001</c:v>
                </c:pt>
                <c:pt idx="39">
                  <c:v>-0.19999999999999996</c:v>
                </c:pt>
                <c:pt idx="40">
                  <c:v>-0.16599999999999993</c:v>
                </c:pt>
                <c:pt idx="41">
                  <c:v>-0.133</c:v>
                </c:pt>
                <c:pt idx="42">
                  <c:v>-0.10000000000000009</c:v>
                </c:pt>
                <c:pt idx="43">
                  <c:v>-0.06600000000000006</c:v>
                </c:pt>
                <c:pt idx="44">
                  <c:v>-0.03299999999999992</c:v>
                </c:pt>
                <c:pt idx="45">
                  <c:v>0</c:v>
                </c:pt>
                <c:pt idx="46">
                  <c:v>0.03400000000000003</c:v>
                </c:pt>
                <c:pt idx="47">
                  <c:v>0.06699999999999995</c:v>
                </c:pt>
                <c:pt idx="48">
                  <c:v>0.10000000000000009</c:v>
                </c:pt>
                <c:pt idx="49">
                  <c:v>0.1339999999999999</c:v>
                </c:pt>
                <c:pt idx="50">
                  <c:v>0.16700000000000004</c:v>
                </c:pt>
                <c:pt idx="51">
                  <c:v>0.19999999999999996</c:v>
                </c:pt>
                <c:pt idx="52">
                  <c:v>0.23399999999999999</c:v>
                </c:pt>
                <c:pt idx="53">
                  <c:v>0.2669999999999999</c:v>
                </c:pt>
                <c:pt idx="54">
                  <c:v>0.30000000000000004</c:v>
                </c:pt>
                <c:pt idx="55">
                  <c:v>0.3340000000000001</c:v>
                </c:pt>
                <c:pt idx="56">
                  <c:v>0.367</c:v>
                </c:pt>
                <c:pt idx="57">
                  <c:v>0.3999999999999999</c:v>
                </c:pt>
                <c:pt idx="58">
                  <c:v>0.43399999999999994</c:v>
                </c:pt>
                <c:pt idx="59">
                  <c:v>0.4670000000000001</c:v>
                </c:pt>
                <c:pt idx="60">
                  <c:v>0.5</c:v>
                </c:pt>
                <c:pt idx="61">
                  <c:v>0.5339999999999998</c:v>
                </c:pt>
                <c:pt idx="62">
                  <c:v>0.5670000000000002</c:v>
                </c:pt>
                <c:pt idx="63">
                  <c:v>0.6000000000000001</c:v>
                </c:pt>
                <c:pt idx="64">
                  <c:v>0.6339999999999999</c:v>
                </c:pt>
                <c:pt idx="65">
                  <c:v>0.6669999999999998</c:v>
                </c:pt>
                <c:pt idx="66">
                  <c:v>0.7000000000000002</c:v>
                </c:pt>
                <c:pt idx="67">
                  <c:v>0.734</c:v>
                </c:pt>
                <c:pt idx="68">
                  <c:v>0.7669999999999999</c:v>
                </c:pt>
                <c:pt idx="69">
                  <c:v>0.7999999999999998</c:v>
                </c:pt>
                <c:pt idx="70">
                  <c:v>0.8340000000000001</c:v>
                </c:pt>
                <c:pt idx="71">
                  <c:v>0.867</c:v>
                </c:pt>
                <c:pt idx="72">
                  <c:v>0.8999999999999999</c:v>
                </c:pt>
                <c:pt idx="73">
                  <c:v>0.9340000000000002</c:v>
                </c:pt>
                <c:pt idx="74">
                  <c:v>0.9670000000000001</c:v>
                </c:pt>
                <c:pt idx="75">
                  <c:v>1</c:v>
                </c:pt>
                <c:pt idx="76">
                  <c:v>1.0339999999999998</c:v>
                </c:pt>
                <c:pt idx="77">
                  <c:v>1.0670000000000002</c:v>
                </c:pt>
                <c:pt idx="78">
                  <c:v>1.1</c:v>
                </c:pt>
                <c:pt idx="79">
                  <c:v>1.134</c:v>
                </c:pt>
                <c:pt idx="80">
                  <c:v>1.1669999999999998</c:v>
                </c:pt>
                <c:pt idx="81">
                  <c:v>1.2000000000000002</c:v>
                </c:pt>
                <c:pt idx="82">
                  <c:v>1.234</c:v>
                </c:pt>
                <c:pt idx="83">
                  <c:v>1.267</c:v>
                </c:pt>
                <c:pt idx="84">
                  <c:v>1.2999999999999998</c:v>
                </c:pt>
                <c:pt idx="85">
                  <c:v>1.334</c:v>
                </c:pt>
                <c:pt idx="86">
                  <c:v>1.367</c:v>
                </c:pt>
              </c:numCache>
            </c:numRef>
          </c:xVal>
          <c:yVal>
            <c:numRef>
              <c:f>'[2]MICAROCK'!$AI$14:$AI$100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-0.006802721088435374</c:v>
                </c:pt>
                <c:pt idx="3">
                  <c:v>-0.02040816326530612</c:v>
                </c:pt>
                <c:pt idx="4">
                  <c:v>-0.02040816326530612</c:v>
                </c:pt>
                <c:pt idx="5">
                  <c:v>-0.013605442176870748</c:v>
                </c:pt>
                <c:pt idx="6">
                  <c:v>-0.027210884353741496</c:v>
                </c:pt>
                <c:pt idx="7">
                  <c:v>-0.027210884353741496</c:v>
                </c:pt>
                <c:pt idx="8">
                  <c:v>-0.034013605442176874</c:v>
                </c:pt>
                <c:pt idx="9">
                  <c:v>-0.034013605442176874</c:v>
                </c:pt>
                <c:pt idx="10">
                  <c:v>-0.034013605442176874</c:v>
                </c:pt>
                <c:pt idx="11">
                  <c:v>-0.047619047619047616</c:v>
                </c:pt>
                <c:pt idx="12">
                  <c:v>-0.047619047619047616</c:v>
                </c:pt>
                <c:pt idx="13">
                  <c:v>-0.05442176870748299</c:v>
                </c:pt>
                <c:pt idx="14">
                  <c:v>-0.061224489795918366</c:v>
                </c:pt>
                <c:pt idx="15">
                  <c:v>-0.047619047619047616</c:v>
                </c:pt>
                <c:pt idx="16">
                  <c:v>-0.061224489795918366</c:v>
                </c:pt>
                <c:pt idx="17">
                  <c:v>-0.061224489795918366</c:v>
                </c:pt>
                <c:pt idx="18">
                  <c:v>-0.05442176870748299</c:v>
                </c:pt>
                <c:pt idx="19">
                  <c:v>-0.05442176870748299</c:v>
                </c:pt>
                <c:pt idx="20">
                  <c:v>-0.05442176870748299</c:v>
                </c:pt>
                <c:pt idx="21">
                  <c:v>-0.05442176870748299</c:v>
                </c:pt>
                <c:pt idx="22">
                  <c:v>-0.04081632653061224</c:v>
                </c:pt>
                <c:pt idx="23">
                  <c:v>-0.047619047619047616</c:v>
                </c:pt>
                <c:pt idx="24">
                  <c:v>-0.034013605442176874</c:v>
                </c:pt>
                <c:pt idx="25">
                  <c:v>-0.034013605442176874</c:v>
                </c:pt>
                <c:pt idx="26">
                  <c:v>-0.02040816326530612</c:v>
                </c:pt>
                <c:pt idx="27">
                  <c:v>-0.013605442176870748</c:v>
                </c:pt>
                <c:pt idx="28">
                  <c:v>-0.02040816326530612</c:v>
                </c:pt>
                <c:pt idx="29">
                  <c:v>-0.013605442176870748</c:v>
                </c:pt>
                <c:pt idx="30">
                  <c:v>0</c:v>
                </c:pt>
                <c:pt idx="31">
                  <c:v>0.006802721088435374</c:v>
                </c:pt>
                <c:pt idx="32">
                  <c:v>0.013605442176870748</c:v>
                </c:pt>
                <c:pt idx="33">
                  <c:v>0.013605442176870748</c:v>
                </c:pt>
                <c:pt idx="34">
                  <c:v>0.027210884353741496</c:v>
                </c:pt>
                <c:pt idx="35">
                  <c:v>0.034013605442176874</c:v>
                </c:pt>
                <c:pt idx="36">
                  <c:v>0.034013605442176874</c:v>
                </c:pt>
                <c:pt idx="37">
                  <c:v>0.04081632653061224</c:v>
                </c:pt>
                <c:pt idx="38">
                  <c:v>0.05442176870748299</c:v>
                </c:pt>
                <c:pt idx="39">
                  <c:v>0.05442176870748299</c:v>
                </c:pt>
                <c:pt idx="40">
                  <c:v>0.05442176870748299</c:v>
                </c:pt>
                <c:pt idx="41">
                  <c:v>0.06802721088435375</c:v>
                </c:pt>
                <c:pt idx="42">
                  <c:v>0.06802721088435375</c:v>
                </c:pt>
                <c:pt idx="43">
                  <c:v>0.08843537414965986</c:v>
                </c:pt>
                <c:pt idx="44">
                  <c:v>0.09523809523809523</c:v>
                </c:pt>
                <c:pt idx="45">
                  <c:v>0.12244897959183673</c:v>
                </c:pt>
                <c:pt idx="46">
                  <c:v>0.1360544217687075</c:v>
                </c:pt>
                <c:pt idx="47">
                  <c:v>0.1564625850340136</c:v>
                </c:pt>
                <c:pt idx="48">
                  <c:v>0.17006802721088435</c:v>
                </c:pt>
                <c:pt idx="49">
                  <c:v>0.1836734693877551</c:v>
                </c:pt>
                <c:pt idx="50">
                  <c:v>0.19727891156462585</c:v>
                </c:pt>
                <c:pt idx="51">
                  <c:v>0.2108843537414966</c:v>
                </c:pt>
                <c:pt idx="52">
                  <c:v>0.21768707482993196</c:v>
                </c:pt>
                <c:pt idx="53">
                  <c:v>0.22448979591836735</c:v>
                </c:pt>
                <c:pt idx="54">
                  <c:v>0.23129251700680273</c:v>
                </c:pt>
                <c:pt idx="55">
                  <c:v>0.23129251700680273</c:v>
                </c:pt>
                <c:pt idx="56">
                  <c:v>0.23129251700680273</c:v>
                </c:pt>
                <c:pt idx="57">
                  <c:v>0.22448979591836735</c:v>
                </c:pt>
                <c:pt idx="58">
                  <c:v>0.21768707482993196</c:v>
                </c:pt>
                <c:pt idx="59">
                  <c:v>0.21768707482993196</c:v>
                </c:pt>
                <c:pt idx="60">
                  <c:v>0.22448979591836735</c:v>
                </c:pt>
                <c:pt idx="61">
                  <c:v>0.22448979591836735</c:v>
                </c:pt>
                <c:pt idx="62">
                  <c:v>0.2108843537414966</c:v>
                </c:pt>
                <c:pt idx="63">
                  <c:v>0.2108843537414966</c:v>
                </c:pt>
                <c:pt idx="64">
                  <c:v>0.20408163265306123</c:v>
                </c:pt>
                <c:pt idx="65">
                  <c:v>0.20408163265306123</c:v>
                </c:pt>
                <c:pt idx="66">
                  <c:v>0.19727891156462585</c:v>
                </c:pt>
                <c:pt idx="67">
                  <c:v>0.19047619047619047</c:v>
                </c:pt>
                <c:pt idx="68">
                  <c:v>0.1836734693877551</c:v>
                </c:pt>
                <c:pt idx="69">
                  <c:v>0.17687074829931973</c:v>
                </c:pt>
                <c:pt idx="70">
                  <c:v>0.17006802721088435</c:v>
                </c:pt>
                <c:pt idx="71">
                  <c:v>0.16326530612244897</c:v>
                </c:pt>
                <c:pt idx="72">
                  <c:v>0.1564625850340136</c:v>
                </c:pt>
                <c:pt idx="73">
                  <c:v>0.14965986394557823</c:v>
                </c:pt>
                <c:pt idx="74">
                  <c:v>0.14285714285714285</c:v>
                </c:pt>
                <c:pt idx="75">
                  <c:v>0.1360544217687075</c:v>
                </c:pt>
                <c:pt idx="76">
                  <c:v>0.1360544217687075</c:v>
                </c:pt>
                <c:pt idx="77">
                  <c:v>0.1292517006802721</c:v>
                </c:pt>
                <c:pt idx="78">
                  <c:v>0.12244897959183673</c:v>
                </c:pt>
                <c:pt idx="79">
                  <c:v>0.12244897959183673</c:v>
                </c:pt>
                <c:pt idx="80">
                  <c:v>0.11564625850340136</c:v>
                </c:pt>
                <c:pt idx="81">
                  <c:v>0.11564625850340136</c:v>
                </c:pt>
                <c:pt idx="82">
                  <c:v>0.11564625850340136</c:v>
                </c:pt>
                <c:pt idx="83">
                  <c:v>0.10884353741496598</c:v>
                </c:pt>
                <c:pt idx="84">
                  <c:v>0.10884353741496598</c:v>
                </c:pt>
                <c:pt idx="85">
                  <c:v>0.10884353741496598</c:v>
                </c:pt>
                <c:pt idx="86">
                  <c:v>0.11564625850340136</c:v>
                </c:pt>
              </c:numCache>
            </c:numRef>
          </c:yVal>
          <c:smooth val="0"/>
        </c:ser>
        <c:axId val="66801867"/>
        <c:axId val="64345892"/>
      </c:scatterChart>
      <c:val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normalized for phases of movement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crossBetween val="midCat"/>
        <c:dispUnits/>
      </c:valAx>
      <c:valAx>
        <c:axId val="64345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3.  Horizontal Velocity at the Shoulders in Both Conditions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Standard Chair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1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MICACHAR!$AV$14:$AV$73</c:f>
              <c:numCache>
                <c:ptCount val="60"/>
                <c:pt idx="0">
                  <c:v>-0.367</c:v>
                </c:pt>
                <c:pt idx="1">
                  <c:v>-0.33299999999999996</c:v>
                </c:pt>
                <c:pt idx="2">
                  <c:v>-0.3</c:v>
                </c:pt>
                <c:pt idx="3">
                  <c:v>-0.267</c:v>
                </c:pt>
                <c:pt idx="4">
                  <c:v>-0.23299999999999998</c:v>
                </c:pt>
                <c:pt idx="5">
                  <c:v>-0.19999999999999998</c:v>
                </c:pt>
                <c:pt idx="6">
                  <c:v>-0.16699999999999998</c:v>
                </c:pt>
                <c:pt idx="7">
                  <c:v>-0.13299999999999998</c:v>
                </c:pt>
                <c:pt idx="8">
                  <c:v>-0.09999999999999998</c:v>
                </c:pt>
                <c:pt idx="9">
                  <c:v>-0.067</c:v>
                </c:pt>
                <c:pt idx="10">
                  <c:v>-0.032999999999999974</c:v>
                </c:pt>
                <c:pt idx="11">
                  <c:v>0</c:v>
                </c:pt>
                <c:pt idx="12">
                  <c:v>0.03300000000000003</c:v>
                </c:pt>
                <c:pt idx="13">
                  <c:v>0.067</c:v>
                </c:pt>
                <c:pt idx="14">
                  <c:v>0.10000000000000003</c:v>
                </c:pt>
                <c:pt idx="15">
                  <c:v>0.133</c:v>
                </c:pt>
                <c:pt idx="16">
                  <c:v>0.16700000000000004</c:v>
                </c:pt>
                <c:pt idx="17">
                  <c:v>0.19999999999999996</c:v>
                </c:pt>
                <c:pt idx="18">
                  <c:v>0.23299999999999998</c:v>
                </c:pt>
                <c:pt idx="19">
                  <c:v>0.267</c:v>
                </c:pt>
                <c:pt idx="20">
                  <c:v>0.30000000000000004</c:v>
                </c:pt>
                <c:pt idx="21">
                  <c:v>0.33299999999999996</c:v>
                </c:pt>
                <c:pt idx="22">
                  <c:v>0.367</c:v>
                </c:pt>
                <c:pt idx="23">
                  <c:v>0.4</c:v>
                </c:pt>
                <c:pt idx="24">
                  <c:v>0.43300000000000005</c:v>
                </c:pt>
                <c:pt idx="25">
                  <c:v>0.46699999999999997</c:v>
                </c:pt>
                <c:pt idx="26">
                  <c:v>0.5</c:v>
                </c:pt>
                <c:pt idx="27">
                  <c:v>0.533</c:v>
                </c:pt>
                <c:pt idx="28">
                  <c:v>0.5670000000000001</c:v>
                </c:pt>
                <c:pt idx="29">
                  <c:v>0.6</c:v>
                </c:pt>
                <c:pt idx="30">
                  <c:v>0.633</c:v>
                </c:pt>
                <c:pt idx="31">
                  <c:v>0.667</c:v>
                </c:pt>
                <c:pt idx="32">
                  <c:v>0.7</c:v>
                </c:pt>
                <c:pt idx="33">
                  <c:v>0.7330000000000001</c:v>
                </c:pt>
                <c:pt idx="34">
                  <c:v>0.7669999999999999</c:v>
                </c:pt>
                <c:pt idx="35">
                  <c:v>0.8</c:v>
                </c:pt>
                <c:pt idx="36">
                  <c:v>0.833</c:v>
                </c:pt>
                <c:pt idx="37">
                  <c:v>0.867</c:v>
                </c:pt>
                <c:pt idx="38">
                  <c:v>0.8999999999999999</c:v>
                </c:pt>
                <c:pt idx="39">
                  <c:v>0.933</c:v>
                </c:pt>
                <c:pt idx="40">
                  <c:v>0.9670000000000001</c:v>
                </c:pt>
                <c:pt idx="41">
                  <c:v>1</c:v>
                </c:pt>
                <c:pt idx="42">
                  <c:v>1.033</c:v>
                </c:pt>
                <c:pt idx="43">
                  <c:v>1.067</c:v>
                </c:pt>
                <c:pt idx="44">
                  <c:v>1.1</c:v>
                </c:pt>
                <c:pt idx="45">
                  <c:v>1.133</c:v>
                </c:pt>
                <c:pt idx="46">
                  <c:v>1.167</c:v>
                </c:pt>
                <c:pt idx="47">
                  <c:v>1.2</c:v>
                </c:pt>
                <c:pt idx="48">
                  <c:v>1.233</c:v>
                </c:pt>
                <c:pt idx="49">
                  <c:v>1.267</c:v>
                </c:pt>
                <c:pt idx="50">
                  <c:v>1.3</c:v>
                </c:pt>
                <c:pt idx="51">
                  <c:v>1.333</c:v>
                </c:pt>
                <c:pt idx="52">
                  <c:v>1.367</c:v>
                </c:pt>
                <c:pt idx="53">
                  <c:v>1.4</c:v>
                </c:pt>
                <c:pt idx="54">
                  <c:v>1.433</c:v>
                </c:pt>
                <c:pt idx="55">
                  <c:v>1.467</c:v>
                </c:pt>
                <c:pt idx="56">
                  <c:v>1.5</c:v>
                </c:pt>
                <c:pt idx="57">
                  <c:v>1.533</c:v>
                </c:pt>
                <c:pt idx="58">
                  <c:v>1.567</c:v>
                </c:pt>
                <c:pt idx="59">
                  <c:v>1.6</c:v>
                </c:pt>
              </c:numCache>
            </c:numRef>
          </c:xVal>
          <c:yVal>
            <c:numRef>
              <c:f>MICACHAR!$AJ$14:$AJ$73</c:f>
              <c:numCache>
                <c:ptCount val="60"/>
                <c:pt idx="1">
                  <c:v>0.10153315057366229</c:v>
                </c:pt>
                <c:pt idx="2">
                  <c:v>0.2061430632859204</c:v>
                </c:pt>
                <c:pt idx="3">
                  <c:v>0.20306630114732457</c:v>
                </c:pt>
                <c:pt idx="4">
                  <c:v>0.3045994517209869</c:v>
                </c:pt>
                <c:pt idx="5">
                  <c:v>0.5153576582148011</c:v>
                </c:pt>
                <c:pt idx="6">
                  <c:v>0.40613260229464915</c:v>
                </c:pt>
                <c:pt idx="7">
                  <c:v>0.40613260229464915</c:v>
                </c:pt>
                <c:pt idx="8">
                  <c:v>0.5153576582148012</c:v>
                </c:pt>
                <c:pt idx="9">
                  <c:v>0.5076657528683114</c:v>
                </c:pt>
                <c:pt idx="10">
                  <c:v>0.7107320540156361</c:v>
                </c:pt>
                <c:pt idx="11">
                  <c:v>0.7215007215007215</c:v>
                </c:pt>
                <c:pt idx="12">
                  <c:v>0.7107320540156361</c:v>
                </c:pt>
                <c:pt idx="13">
                  <c:v>0.8122652045892983</c:v>
                </c:pt>
                <c:pt idx="14">
                  <c:v>0.9276437847866418</c:v>
                </c:pt>
                <c:pt idx="15">
                  <c:v>0.9137983551629607</c:v>
                </c:pt>
                <c:pt idx="16">
                  <c:v>1.015331505736624</c:v>
                </c:pt>
                <c:pt idx="17">
                  <c:v>1.1337868480725632</c:v>
                </c:pt>
                <c:pt idx="18">
                  <c:v>1.1168646563102842</c:v>
                </c:pt>
                <c:pt idx="19">
                  <c:v>1.2183978068839465</c:v>
                </c:pt>
                <c:pt idx="20">
                  <c:v>1.2368583797155235</c:v>
                </c:pt>
                <c:pt idx="21">
                  <c:v>1.319930957457611</c:v>
                </c:pt>
                <c:pt idx="22">
                  <c:v>1.3199309574576088</c:v>
                </c:pt>
                <c:pt idx="23">
                  <c:v>1.1337868480725612</c:v>
                </c:pt>
                <c:pt idx="24">
                  <c:v>0.812265204589299</c:v>
                </c:pt>
                <c:pt idx="25">
                  <c:v>0.7107320540156367</c:v>
                </c:pt>
                <c:pt idx="26">
                  <c:v>0.7215007215007209</c:v>
                </c:pt>
                <c:pt idx="27">
                  <c:v>0.5076657528683111</c:v>
                </c:pt>
                <c:pt idx="28">
                  <c:v>0.507665752868312</c:v>
                </c:pt>
                <c:pt idx="29">
                  <c:v>0.5153576582148015</c:v>
                </c:pt>
                <c:pt idx="30">
                  <c:v>0.3045994517209866</c:v>
                </c:pt>
                <c:pt idx="31">
                  <c:v>0.3045994517209871</c:v>
                </c:pt>
                <c:pt idx="32">
                  <c:v>0.30921459492888037</c:v>
                </c:pt>
                <c:pt idx="33">
                  <c:v>0.10153315057366237</c:v>
                </c:pt>
                <c:pt idx="34">
                  <c:v>0.10153315057366237</c:v>
                </c:pt>
                <c:pt idx="35">
                  <c:v>0</c:v>
                </c:pt>
                <c:pt idx="36">
                  <c:v>-0.10153315057366237</c:v>
                </c:pt>
                <c:pt idx="37">
                  <c:v>-0.20306630114732474</c:v>
                </c:pt>
                <c:pt idx="38">
                  <c:v>-0.30921459492888037</c:v>
                </c:pt>
                <c:pt idx="39">
                  <c:v>-0.20306630114732407</c:v>
                </c:pt>
                <c:pt idx="40">
                  <c:v>-0.20306630114732474</c:v>
                </c:pt>
                <c:pt idx="41">
                  <c:v>-0.10307153164296047</c:v>
                </c:pt>
                <c:pt idx="42">
                  <c:v>-0.20306630114732474</c:v>
                </c:pt>
                <c:pt idx="43">
                  <c:v>-0.3045994517209861</c:v>
                </c:pt>
                <c:pt idx="44">
                  <c:v>-0.20614306328592025</c:v>
                </c:pt>
                <c:pt idx="45">
                  <c:v>-0.20306630114732474</c:v>
                </c:pt>
                <c:pt idx="46">
                  <c:v>-0.10153315057366237</c:v>
                </c:pt>
                <c:pt idx="47">
                  <c:v>0</c:v>
                </c:pt>
                <c:pt idx="48">
                  <c:v>0</c:v>
                </c:pt>
                <c:pt idx="49">
                  <c:v>0.10153315057366237</c:v>
                </c:pt>
                <c:pt idx="50">
                  <c:v>0.10307153164296012</c:v>
                </c:pt>
                <c:pt idx="51">
                  <c:v>0</c:v>
                </c:pt>
                <c:pt idx="52">
                  <c:v>0</c:v>
                </c:pt>
                <c:pt idx="53">
                  <c:v>0.10307153164296012</c:v>
                </c:pt>
                <c:pt idx="54">
                  <c:v>0.10153315057366204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1.0235738556022203</c:v>
                </c:pt>
              </c:numCache>
            </c:numRef>
          </c:yVal>
          <c:smooth val="0"/>
        </c:ser>
        <c:ser>
          <c:idx val="1"/>
          <c:order val="1"/>
          <c:tx>
            <c:v>Rocking Chair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34"/>
            <c:spPr>
              <a:ln w="12700">
                <a:solidFill>
                  <a:srgbClr val="993366"/>
                </a:solidFill>
              </a:ln>
            </c:spPr>
            <c:marker>
              <c:size val="5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'[1]MICAROCK'!$AV$14:$AV$100</c:f>
              <c:numCache>
                <c:ptCount val="87"/>
                <c:pt idx="0">
                  <c:v>-1.134</c:v>
                </c:pt>
                <c:pt idx="1">
                  <c:v>-1.0999999999999999</c:v>
                </c:pt>
                <c:pt idx="2">
                  <c:v>-1.067</c:v>
                </c:pt>
                <c:pt idx="3">
                  <c:v>-1.0339999999999998</c:v>
                </c:pt>
                <c:pt idx="4">
                  <c:v>-0.9999999999999999</c:v>
                </c:pt>
                <c:pt idx="5">
                  <c:v>-0.9669999999999999</c:v>
                </c:pt>
                <c:pt idx="6">
                  <c:v>-0.9339999999999999</c:v>
                </c:pt>
                <c:pt idx="7">
                  <c:v>-0.8999999999999999</c:v>
                </c:pt>
                <c:pt idx="8">
                  <c:v>-0.8669999999999999</c:v>
                </c:pt>
                <c:pt idx="9">
                  <c:v>-0.8339999999999999</c:v>
                </c:pt>
                <c:pt idx="10">
                  <c:v>-0.7999999999999998</c:v>
                </c:pt>
                <c:pt idx="11">
                  <c:v>-0.7669999999999999</c:v>
                </c:pt>
                <c:pt idx="12">
                  <c:v>-0.7339999999999999</c:v>
                </c:pt>
                <c:pt idx="13">
                  <c:v>-0.7</c:v>
                </c:pt>
                <c:pt idx="14">
                  <c:v>-0.6669999999999998</c:v>
                </c:pt>
                <c:pt idx="15">
                  <c:v>-0.6339999999999999</c:v>
                </c:pt>
                <c:pt idx="16">
                  <c:v>-0.5999999999999999</c:v>
                </c:pt>
                <c:pt idx="17">
                  <c:v>-0.567</c:v>
                </c:pt>
                <c:pt idx="18">
                  <c:v>-0.5339999999999999</c:v>
                </c:pt>
                <c:pt idx="19">
                  <c:v>-0.4999999999999999</c:v>
                </c:pt>
                <c:pt idx="20">
                  <c:v>-0.46699999999999986</c:v>
                </c:pt>
                <c:pt idx="21">
                  <c:v>-0.43399999999999994</c:v>
                </c:pt>
                <c:pt idx="22">
                  <c:v>-0.3999999999999999</c:v>
                </c:pt>
                <c:pt idx="23">
                  <c:v>-0.3669999999999999</c:v>
                </c:pt>
                <c:pt idx="24">
                  <c:v>-0.33399999999999985</c:v>
                </c:pt>
                <c:pt idx="25">
                  <c:v>-0.29999999999999993</c:v>
                </c:pt>
                <c:pt idx="26">
                  <c:v>-0.2669999999999999</c:v>
                </c:pt>
                <c:pt idx="27">
                  <c:v>-0.23399999999999987</c:v>
                </c:pt>
                <c:pt idx="28">
                  <c:v>-0.19999999999999984</c:v>
                </c:pt>
                <c:pt idx="29">
                  <c:v>-0.16699999999999993</c:v>
                </c:pt>
                <c:pt idx="30">
                  <c:v>-0.1339999999999999</c:v>
                </c:pt>
                <c:pt idx="31">
                  <c:v>-0.09999999999999987</c:v>
                </c:pt>
                <c:pt idx="32">
                  <c:v>-0.06699999999999995</c:v>
                </c:pt>
                <c:pt idx="33">
                  <c:v>-0.03399999999999981</c:v>
                </c:pt>
                <c:pt idx="34">
                  <c:v>0</c:v>
                </c:pt>
                <c:pt idx="35">
                  <c:v>0.03300000000000014</c:v>
                </c:pt>
                <c:pt idx="36">
                  <c:v>0.06600000000000006</c:v>
                </c:pt>
                <c:pt idx="37">
                  <c:v>0.10000000000000009</c:v>
                </c:pt>
                <c:pt idx="38">
                  <c:v>0.133</c:v>
                </c:pt>
                <c:pt idx="39">
                  <c:v>0.16600000000000015</c:v>
                </c:pt>
                <c:pt idx="40">
                  <c:v>0.20000000000000018</c:v>
                </c:pt>
                <c:pt idx="41">
                  <c:v>0.2330000000000001</c:v>
                </c:pt>
                <c:pt idx="42">
                  <c:v>0.266</c:v>
                </c:pt>
                <c:pt idx="43">
                  <c:v>0.30000000000000004</c:v>
                </c:pt>
                <c:pt idx="44">
                  <c:v>0.3330000000000002</c:v>
                </c:pt>
                <c:pt idx="45">
                  <c:v>0.3660000000000001</c:v>
                </c:pt>
                <c:pt idx="46">
                  <c:v>0.40000000000000013</c:v>
                </c:pt>
                <c:pt idx="47">
                  <c:v>0.43300000000000005</c:v>
                </c:pt>
                <c:pt idx="48">
                  <c:v>0.4660000000000002</c:v>
                </c:pt>
                <c:pt idx="49">
                  <c:v>0.5</c:v>
                </c:pt>
                <c:pt idx="50">
                  <c:v>0.5330000000000001</c:v>
                </c:pt>
                <c:pt idx="51">
                  <c:v>0.5660000000000001</c:v>
                </c:pt>
                <c:pt idx="52">
                  <c:v>0.6000000000000001</c:v>
                </c:pt>
                <c:pt idx="53">
                  <c:v>0.633</c:v>
                </c:pt>
                <c:pt idx="54">
                  <c:v>0.6660000000000001</c:v>
                </c:pt>
                <c:pt idx="55">
                  <c:v>0.7000000000000002</c:v>
                </c:pt>
                <c:pt idx="56">
                  <c:v>0.7330000000000001</c:v>
                </c:pt>
                <c:pt idx="57">
                  <c:v>0.766</c:v>
                </c:pt>
                <c:pt idx="58">
                  <c:v>0.8</c:v>
                </c:pt>
                <c:pt idx="59">
                  <c:v>0.8330000000000002</c:v>
                </c:pt>
                <c:pt idx="60">
                  <c:v>0.8660000000000001</c:v>
                </c:pt>
                <c:pt idx="61">
                  <c:v>0.8999999999999999</c:v>
                </c:pt>
                <c:pt idx="62">
                  <c:v>0.9330000000000003</c:v>
                </c:pt>
                <c:pt idx="63">
                  <c:v>0.9660000000000002</c:v>
                </c:pt>
                <c:pt idx="64">
                  <c:v>1</c:v>
                </c:pt>
                <c:pt idx="65">
                  <c:v>1.033</c:v>
                </c:pt>
                <c:pt idx="66">
                  <c:v>1.0660000000000003</c:v>
                </c:pt>
                <c:pt idx="67">
                  <c:v>1.1</c:v>
                </c:pt>
                <c:pt idx="68">
                  <c:v>1.133</c:v>
                </c:pt>
                <c:pt idx="69">
                  <c:v>1.166</c:v>
                </c:pt>
                <c:pt idx="70">
                  <c:v>1.2000000000000002</c:v>
                </c:pt>
                <c:pt idx="71">
                  <c:v>1.233</c:v>
                </c:pt>
                <c:pt idx="72">
                  <c:v>1.266</c:v>
                </c:pt>
                <c:pt idx="73">
                  <c:v>1.3000000000000003</c:v>
                </c:pt>
                <c:pt idx="74">
                  <c:v>1.3330000000000002</c:v>
                </c:pt>
                <c:pt idx="75">
                  <c:v>1.366</c:v>
                </c:pt>
                <c:pt idx="76">
                  <c:v>1.4</c:v>
                </c:pt>
                <c:pt idx="77">
                  <c:v>1.4330000000000003</c:v>
                </c:pt>
                <c:pt idx="78">
                  <c:v>1.4660000000000002</c:v>
                </c:pt>
                <c:pt idx="79">
                  <c:v>1.5</c:v>
                </c:pt>
                <c:pt idx="80">
                  <c:v>1.533</c:v>
                </c:pt>
                <c:pt idx="81">
                  <c:v>1.5660000000000003</c:v>
                </c:pt>
                <c:pt idx="82">
                  <c:v>1.6</c:v>
                </c:pt>
                <c:pt idx="83">
                  <c:v>1.633</c:v>
                </c:pt>
                <c:pt idx="84">
                  <c:v>1.666</c:v>
                </c:pt>
                <c:pt idx="85">
                  <c:v>1.7000000000000002</c:v>
                </c:pt>
                <c:pt idx="86">
                  <c:v>1.733</c:v>
                </c:pt>
              </c:numCache>
            </c:numRef>
          </c:xVal>
          <c:yVal>
            <c:numRef>
              <c:f>'[1]MICAROCK'!$AJ$14:$AJ$100</c:f>
              <c:numCache>
                <c:ptCount val="87"/>
                <c:pt idx="1">
                  <c:v>-0.40613260229464915</c:v>
                </c:pt>
                <c:pt idx="2">
                  <c:v>-0.2061430632859204</c:v>
                </c:pt>
                <c:pt idx="3">
                  <c:v>-0.10153315057366229</c:v>
                </c:pt>
                <c:pt idx="4">
                  <c:v>-0.20306630114732457</c:v>
                </c:pt>
                <c:pt idx="5">
                  <c:v>-0.2061430632859204</c:v>
                </c:pt>
                <c:pt idx="6">
                  <c:v>-0.20306630114732457</c:v>
                </c:pt>
                <c:pt idx="7">
                  <c:v>-0.40613260229464915</c:v>
                </c:pt>
                <c:pt idx="8">
                  <c:v>-0.41228612657184105</c:v>
                </c:pt>
                <c:pt idx="9">
                  <c:v>-0.20306630114732457</c:v>
                </c:pt>
                <c:pt idx="10">
                  <c:v>-0.5076657528683114</c:v>
                </c:pt>
                <c:pt idx="11">
                  <c:v>-0.30921459492888065</c:v>
                </c:pt>
                <c:pt idx="12">
                  <c:v>-0.10153315057366229</c:v>
                </c:pt>
                <c:pt idx="13">
                  <c:v>-0.10153315057366229</c:v>
                </c:pt>
                <c:pt idx="14">
                  <c:v>0.1030715316429602</c:v>
                </c:pt>
                <c:pt idx="15">
                  <c:v>-0.10153315057366229</c:v>
                </c:pt>
                <c:pt idx="16">
                  <c:v>0.10153315057366237</c:v>
                </c:pt>
                <c:pt idx="17">
                  <c:v>0.10307153164296029</c:v>
                </c:pt>
                <c:pt idx="18">
                  <c:v>0</c:v>
                </c:pt>
                <c:pt idx="19">
                  <c:v>0.3045994517209866</c:v>
                </c:pt>
                <c:pt idx="20">
                  <c:v>0.41228612657184116</c:v>
                </c:pt>
                <c:pt idx="21">
                  <c:v>0.4061326022946495</c:v>
                </c:pt>
                <c:pt idx="22">
                  <c:v>0.4061326022946488</c:v>
                </c:pt>
                <c:pt idx="23">
                  <c:v>0.6184291898577607</c:v>
                </c:pt>
                <c:pt idx="24">
                  <c:v>0.7107320540156367</c:v>
                </c:pt>
                <c:pt idx="25">
                  <c:v>1.624530409178598</c:v>
                </c:pt>
                <c:pt idx="26">
                  <c:v>0.927643784786641</c:v>
                </c:pt>
                <c:pt idx="27">
                  <c:v>0.1015331505736622</c:v>
                </c:pt>
                <c:pt idx="28">
                  <c:v>1.1168646563102862</c:v>
                </c:pt>
                <c:pt idx="29">
                  <c:v>1.2368583797155235</c:v>
                </c:pt>
                <c:pt idx="30">
                  <c:v>1.1168646563102842</c:v>
                </c:pt>
                <c:pt idx="31">
                  <c:v>1.2183978068839485</c:v>
                </c:pt>
                <c:pt idx="32">
                  <c:v>1.3399299113584817</c:v>
                </c:pt>
                <c:pt idx="33">
                  <c:v>1.1168646563102862</c:v>
                </c:pt>
                <c:pt idx="34">
                  <c:v>1.319930957457611</c:v>
                </c:pt>
                <c:pt idx="35">
                  <c:v>1.546072974644402</c:v>
                </c:pt>
                <c:pt idx="36">
                  <c:v>1.5229972586049356</c:v>
                </c:pt>
                <c:pt idx="37">
                  <c:v>1.5229972586049356</c:v>
                </c:pt>
                <c:pt idx="38">
                  <c:v>1.546072974644402</c:v>
                </c:pt>
                <c:pt idx="39">
                  <c:v>1.4214641080312687</c:v>
                </c:pt>
                <c:pt idx="40">
                  <c:v>1.5229972586049356</c:v>
                </c:pt>
                <c:pt idx="41">
                  <c:v>1.6491445062873675</c:v>
                </c:pt>
                <c:pt idx="42">
                  <c:v>1.4214641080312733</c:v>
                </c:pt>
                <c:pt idx="43">
                  <c:v>1.6245304091785926</c:v>
                </c:pt>
                <c:pt idx="44">
                  <c:v>1.546072974644402</c:v>
                </c:pt>
                <c:pt idx="45">
                  <c:v>1.1168646563102862</c:v>
                </c:pt>
                <c:pt idx="46">
                  <c:v>1.1168646563102862</c:v>
                </c:pt>
                <c:pt idx="47">
                  <c:v>1.0307153164296012</c:v>
                </c:pt>
                <c:pt idx="48">
                  <c:v>0.6091989034419742</c:v>
                </c:pt>
                <c:pt idx="49">
                  <c:v>0.6091989034419742</c:v>
                </c:pt>
                <c:pt idx="50">
                  <c:v>0.6184291898577607</c:v>
                </c:pt>
                <c:pt idx="51">
                  <c:v>0.507665752868312</c:v>
                </c:pt>
                <c:pt idx="52">
                  <c:v>0.3045994517209871</c:v>
                </c:pt>
                <c:pt idx="53">
                  <c:v>0.30921459492888037</c:v>
                </c:pt>
                <c:pt idx="54">
                  <c:v>0.3045994517209861</c:v>
                </c:pt>
                <c:pt idx="55">
                  <c:v>0.10153315057366237</c:v>
                </c:pt>
                <c:pt idx="56">
                  <c:v>0.10307153164296047</c:v>
                </c:pt>
                <c:pt idx="57">
                  <c:v>0</c:v>
                </c:pt>
                <c:pt idx="58">
                  <c:v>-0.10153315057366204</c:v>
                </c:pt>
                <c:pt idx="59">
                  <c:v>0</c:v>
                </c:pt>
                <c:pt idx="60">
                  <c:v>0.10153315057366272</c:v>
                </c:pt>
                <c:pt idx="61">
                  <c:v>-0.20306630114732407</c:v>
                </c:pt>
                <c:pt idx="62">
                  <c:v>-0.20614306328591955</c:v>
                </c:pt>
                <c:pt idx="63">
                  <c:v>-0.20306630114732543</c:v>
                </c:pt>
                <c:pt idx="64">
                  <c:v>-0.10153315057366272</c:v>
                </c:pt>
                <c:pt idx="65">
                  <c:v>0</c:v>
                </c:pt>
                <c:pt idx="66">
                  <c:v>-0.10153315057366204</c:v>
                </c:pt>
                <c:pt idx="67">
                  <c:v>0</c:v>
                </c:pt>
                <c:pt idx="68">
                  <c:v>-0.4122861265718419</c:v>
                </c:pt>
                <c:pt idx="69">
                  <c:v>-0.6091989034419723</c:v>
                </c:pt>
                <c:pt idx="70">
                  <c:v>-0.20306630114732407</c:v>
                </c:pt>
                <c:pt idx="71">
                  <c:v>-0.10307153164296047</c:v>
                </c:pt>
                <c:pt idx="72">
                  <c:v>-0.10153315057366204</c:v>
                </c:pt>
                <c:pt idx="73">
                  <c:v>-0.20306630114732407</c:v>
                </c:pt>
                <c:pt idx="74">
                  <c:v>-0.3092145949288814</c:v>
                </c:pt>
                <c:pt idx="75">
                  <c:v>0</c:v>
                </c:pt>
                <c:pt idx="76">
                  <c:v>0.10153315057366204</c:v>
                </c:pt>
                <c:pt idx="77">
                  <c:v>0.10307153164295978</c:v>
                </c:pt>
                <c:pt idx="78">
                  <c:v>-0.10153315057366272</c:v>
                </c:pt>
                <c:pt idx="79">
                  <c:v>-0.10153315057366272</c:v>
                </c:pt>
                <c:pt idx="80">
                  <c:v>0.10307153164295978</c:v>
                </c:pt>
                <c:pt idx="81">
                  <c:v>0</c:v>
                </c:pt>
                <c:pt idx="82">
                  <c:v>-0.10153315057366272</c:v>
                </c:pt>
                <c:pt idx="83">
                  <c:v>0</c:v>
                </c:pt>
                <c:pt idx="84">
                  <c:v>0.20306630114732407</c:v>
                </c:pt>
                <c:pt idx="85">
                  <c:v>0.20306630114732407</c:v>
                </c:pt>
                <c:pt idx="86">
                  <c:v>0.7417222358244638</c:v>
                </c:pt>
              </c:numCache>
            </c:numRef>
          </c:yVal>
          <c:smooth val="0"/>
        </c:ser>
        <c:axId val="42242117"/>
        <c:axId val="44634734"/>
      </c:scatterChart>
      <c:val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Normalized for Lift-Off at 0.0 seconds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34734"/>
        <c:crossesAt val="0"/>
        <c:crossBetween val="midCat"/>
        <c:dispUnits/>
      </c:valAx>
      <c:valAx>
        <c:axId val="44634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Horizontal Velocity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42117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4.  Time for Completion of Movement after Lift-Off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Standard Chair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MICACHAR!$AU$25</c:f>
              <c:numCache>
                <c:ptCount val="1"/>
                <c:pt idx="0">
                  <c:v>1.233</c:v>
                </c:pt>
              </c:numCache>
            </c:numRef>
          </c:val>
        </c:ser>
        <c:ser>
          <c:idx val="1"/>
          <c:order val="1"/>
          <c:tx>
            <c:v>Rocking Chair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'[1]MICAROCK'!$AU$48</c:f>
              <c:numCache>
                <c:ptCount val="1"/>
                <c:pt idx="0">
                  <c:v>1.0660000000000003</c:v>
                </c:pt>
              </c:numCache>
            </c:numRef>
          </c:val>
        </c:ser>
        <c:gapWidth val="260"/>
        <c:axId val="66168287"/>
        <c:axId val="58643672"/>
      </c:barChart>
      <c:catAx>
        <c:axId val="66168287"/>
        <c:scaling>
          <c:orientation val="minMax"/>
        </c:scaling>
        <c:axPos val="l"/>
        <c:delete val="1"/>
        <c:majorTickMark val="out"/>
        <c:minorTickMark val="none"/>
        <c:tickLblPos val="nextTo"/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168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5.  Hip Angular Velocity in Both Conditions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Standard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Rocking 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0.9576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MICACHAR!$AZ$14:$AZ$73</c:f>
              <c:numCache>
                <c:ptCount val="60"/>
                <c:pt idx="0">
                  <c:v>-0.767</c:v>
                </c:pt>
                <c:pt idx="1">
                  <c:v>-0.733</c:v>
                </c:pt>
                <c:pt idx="2">
                  <c:v>-0.7</c:v>
                </c:pt>
                <c:pt idx="3">
                  <c:v>-0.667</c:v>
                </c:pt>
                <c:pt idx="4">
                  <c:v>-0.633</c:v>
                </c:pt>
                <c:pt idx="5">
                  <c:v>-0.6</c:v>
                </c:pt>
                <c:pt idx="6">
                  <c:v>-0.567</c:v>
                </c:pt>
                <c:pt idx="7">
                  <c:v>-0.533</c:v>
                </c:pt>
                <c:pt idx="8">
                  <c:v>-0.5</c:v>
                </c:pt>
                <c:pt idx="9">
                  <c:v>-0.467</c:v>
                </c:pt>
                <c:pt idx="10">
                  <c:v>-0.433</c:v>
                </c:pt>
                <c:pt idx="11">
                  <c:v>-0.4</c:v>
                </c:pt>
                <c:pt idx="12">
                  <c:v>-0.367</c:v>
                </c:pt>
                <c:pt idx="13">
                  <c:v>-0.333</c:v>
                </c:pt>
                <c:pt idx="14">
                  <c:v>-0.3</c:v>
                </c:pt>
                <c:pt idx="15">
                  <c:v>-0.267</c:v>
                </c:pt>
                <c:pt idx="16">
                  <c:v>-0.23299999999999998</c:v>
                </c:pt>
                <c:pt idx="17">
                  <c:v>-0.20000000000000007</c:v>
                </c:pt>
                <c:pt idx="18">
                  <c:v>-0.16700000000000004</c:v>
                </c:pt>
                <c:pt idx="19">
                  <c:v>-0.133</c:v>
                </c:pt>
                <c:pt idx="20">
                  <c:v>-0.09999999999999998</c:v>
                </c:pt>
                <c:pt idx="21">
                  <c:v>-0.06700000000000006</c:v>
                </c:pt>
                <c:pt idx="22">
                  <c:v>-0.03300000000000003</c:v>
                </c:pt>
                <c:pt idx="23">
                  <c:v>0</c:v>
                </c:pt>
                <c:pt idx="24">
                  <c:v>0.03300000000000003</c:v>
                </c:pt>
                <c:pt idx="25">
                  <c:v>0.06699999999999995</c:v>
                </c:pt>
                <c:pt idx="26">
                  <c:v>0.09999999999999998</c:v>
                </c:pt>
                <c:pt idx="27">
                  <c:v>0.133</c:v>
                </c:pt>
                <c:pt idx="28">
                  <c:v>0.16700000000000004</c:v>
                </c:pt>
                <c:pt idx="29">
                  <c:v>0.19999999999999996</c:v>
                </c:pt>
                <c:pt idx="30">
                  <c:v>0.23299999999999998</c:v>
                </c:pt>
                <c:pt idx="31">
                  <c:v>0.267</c:v>
                </c:pt>
                <c:pt idx="32">
                  <c:v>0.29999999999999993</c:v>
                </c:pt>
                <c:pt idx="33">
                  <c:v>0.3330000000000001</c:v>
                </c:pt>
                <c:pt idx="34">
                  <c:v>0.3669999999999999</c:v>
                </c:pt>
                <c:pt idx="35">
                  <c:v>0.4</c:v>
                </c:pt>
                <c:pt idx="36">
                  <c:v>0.43299999999999994</c:v>
                </c:pt>
                <c:pt idx="37">
                  <c:v>0.46699999999999997</c:v>
                </c:pt>
                <c:pt idx="38">
                  <c:v>0.4999999999999999</c:v>
                </c:pt>
                <c:pt idx="39">
                  <c:v>0.533</c:v>
                </c:pt>
                <c:pt idx="40">
                  <c:v>0.5670000000000001</c:v>
                </c:pt>
                <c:pt idx="41">
                  <c:v>0.6</c:v>
                </c:pt>
                <c:pt idx="42">
                  <c:v>0.6329999999999999</c:v>
                </c:pt>
                <c:pt idx="43">
                  <c:v>0.6669999999999999</c:v>
                </c:pt>
                <c:pt idx="44">
                  <c:v>0.7000000000000001</c:v>
                </c:pt>
                <c:pt idx="45">
                  <c:v>0.733</c:v>
                </c:pt>
                <c:pt idx="46">
                  <c:v>0.767</c:v>
                </c:pt>
                <c:pt idx="47">
                  <c:v>0.7999999999999999</c:v>
                </c:pt>
                <c:pt idx="48">
                  <c:v>0.8330000000000001</c:v>
                </c:pt>
                <c:pt idx="49">
                  <c:v>0.8669999999999999</c:v>
                </c:pt>
                <c:pt idx="50">
                  <c:v>0.9</c:v>
                </c:pt>
                <c:pt idx="51">
                  <c:v>0.9329999999999999</c:v>
                </c:pt>
                <c:pt idx="52">
                  <c:v>0.967</c:v>
                </c:pt>
                <c:pt idx="53">
                  <c:v>0.9999999999999999</c:v>
                </c:pt>
                <c:pt idx="54">
                  <c:v>1.033</c:v>
                </c:pt>
                <c:pt idx="55">
                  <c:v>1.0670000000000002</c:v>
                </c:pt>
                <c:pt idx="56">
                  <c:v>1.1</c:v>
                </c:pt>
                <c:pt idx="57">
                  <c:v>1.133</c:v>
                </c:pt>
                <c:pt idx="58">
                  <c:v>1.1669999999999998</c:v>
                </c:pt>
                <c:pt idx="59">
                  <c:v>1.2000000000000002</c:v>
                </c:pt>
              </c:numCache>
            </c:numRef>
          </c:xVal>
          <c:yVal>
            <c:numRef>
              <c:f>MICACHAR!$AW$14:$AW$73</c:f>
              <c:numCache>
                <c:ptCount val="60"/>
                <c:pt idx="1">
                  <c:v>-36.015218741374014</c:v>
                </c:pt>
                <c:pt idx="2">
                  <c:v>-23.831041708494894</c:v>
                </c:pt>
                <c:pt idx="3">
                  <c:v>-30.266279017443104</c:v>
                </c:pt>
                <c:pt idx="4">
                  <c:v>-41.122734528269135</c:v>
                </c:pt>
                <c:pt idx="5">
                  <c:v>-58.82927646469227</c:v>
                </c:pt>
                <c:pt idx="6">
                  <c:v>-84.76009662589223</c:v>
                </c:pt>
                <c:pt idx="7">
                  <c:v>-40.56100490838057</c:v>
                </c:pt>
                <c:pt idx="8">
                  <c:v>-52.69797005928103</c:v>
                </c:pt>
                <c:pt idx="9">
                  <c:v>-54.13316552314538</c:v>
                </c:pt>
                <c:pt idx="10">
                  <c:v>-68.24345622294777</c:v>
                </c:pt>
                <c:pt idx="11">
                  <c:v>-87.83755924697024</c:v>
                </c:pt>
                <c:pt idx="12">
                  <c:v>-101.43658162592222</c:v>
                </c:pt>
                <c:pt idx="13">
                  <c:v>-112.72858724867189</c:v>
                </c:pt>
                <c:pt idx="14">
                  <c:v>-78.55178425726363</c:v>
                </c:pt>
                <c:pt idx="15">
                  <c:v>-133.7548087299747</c:v>
                </c:pt>
                <c:pt idx="16">
                  <c:v>-138.68142150402144</c:v>
                </c:pt>
                <c:pt idx="17">
                  <c:v>-118.20352922212247</c:v>
                </c:pt>
                <c:pt idx="18">
                  <c:v>-141.8386974421888</c:v>
                </c:pt>
                <c:pt idx="19">
                  <c:v>-112.12412980952196</c:v>
                </c:pt>
                <c:pt idx="20">
                  <c:v>-97.32503416522242</c:v>
                </c:pt>
                <c:pt idx="21">
                  <c:v>-98.93080742020445</c:v>
                </c:pt>
                <c:pt idx="22">
                  <c:v>-52.6737084507083</c:v>
                </c:pt>
                <c:pt idx="23">
                  <c:v>13.280778918972043</c:v>
                </c:pt>
                <c:pt idx="24">
                  <c:v>32.72669341909341</c:v>
                </c:pt>
                <c:pt idx="25">
                  <c:v>39.56595816739642</c:v>
                </c:pt>
                <c:pt idx="26">
                  <c:v>98.69948051330273</c:v>
                </c:pt>
                <c:pt idx="27">
                  <c:v>142.41665988230883</c:v>
                </c:pt>
                <c:pt idx="28">
                  <c:v>147.1612946416537</c:v>
                </c:pt>
                <c:pt idx="29">
                  <c:v>163.60429961418308</c:v>
                </c:pt>
                <c:pt idx="30">
                  <c:v>156.46586483349276</c:v>
                </c:pt>
                <c:pt idx="31">
                  <c:v>178.44880121005622</c:v>
                </c:pt>
                <c:pt idx="32">
                  <c:v>200.87128351138716</c:v>
                </c:pt>
                <c:pt idx="33">
                  <c:v>196.07953346404324</c:v>
                </c:pt>
                <c:pt idx="34">
                  <c:v>201.03146873019702</c:v>
                </c:pt>
                <c:pt idx="35">
                  <c:v>186.72610777465127</c:v>
                </c:pt>
                <c:pt idx="36">
                  <c:v>200.08358627526897</c:v>
                </c:pt>
                <c:pt idx="37">
                  <c:v>215.71057010316386</c:v>
                </c:pt>
                <c:pt idx="38">
                  <c:v>193.3369375790221</c:v>
                </c:pt>
                <c:pt idx="39">
                  <c:v>177.45660636586277</c:v>
                </c:pt>
                <c:pt idx="40">
                  <c:v>189.84263908636981</c:v>
                </c:pt>
                <c:pt idx="41">
                  <c:v>190.2147503225721</c:v>
                </c:pt>
                <c:pt idx="42">
                  <c:v>187.7200260555826</c:v>
                </c:pt>
                <c:pt idx="43">
                  <c:v>171.4836902276746</c:v>
                </c:pt>
                <c:pt idx="44">
                  <c:v>144.0882722682883</c:v>
                </c:pt>
                <c:pt idx="45">
                  <c:v>169.00048759465415</c:v>
                </c:pt>
                <c:pt idx="46">
                  <c:v>125.33777373423696</c:v>
                </c:pt>
                <c:pt idx="47">
                  <c:v>44.022119137174116</c:v>
                </c:pt>
                <c:pt idx="48">
                  <c:v>44.074292239809814</c:v>
                </c:pt>
                <c:pt idx="49">
                  <c:v>34.27534696584446</c:v>
                </c:pt>
                <c:pt idx="50">
                  <c:v>42.42178880757606</c:v>
                </c:pt>
                <c:pt idx="51">
                  <c:v>41.89396033080745</c:v>
                </c:pt>
                <c:pt idx="52">
                  <c:v>0</c:v>
                </c:pt>
                <c:pt idx="53">
                  <c:v>-21.229732558998975</c:v>
                </c:pt>
                <c:pt idx="54">
                  <c:v>11.209870327957162</c:v>
                </c:pt>
                <c:pt idx="55">
                  <c:v>8.791428190284709</c:v>
                </c:pt>
                <c:pt idx="56">
                  <c:v>-7.662071446610045</c:v>
                </c:pt>
                <c:pt idx="57">
                  <c:v>4.9009428011551535</c:v>
                </c:pt>
                <c:pt idx="58">
                  <c:v>-2.1552883797692495</c:v>
                </c:pt>
              </c:numCache>
            </c:numRef>
          </c:yVal>
          <c:smooth val="0"/>
        </c:ser>
        <c:ser>
          <c:idx val="1"/>
          <c:order val="1"/>
          <c:tx>
            <c:v>Rocking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poly"/>
            <c:order val="6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Standard 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0.8592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'[2]MICAROCK'!$AZ$14:$AZ$100</c:f>
              <c:numCache>
                <c:ptCount val="87"/>
                <c:pt idx="0">
                  <c:v>-1.5</c:v>
                </c:pt>
                <c:pt idx="1">
                  <c:v>-1.466</c:v>
                </c:pt>
                <c:pt idx="2">
                  <c:v>-1.433</c:v>
                </c:pt>
                <c:pt idx="3">
                  <c:v>-1.4</c:v>
                </c:pt>
                <c:pt idx="4">
                  <c:v>-1.366</c:v>
                </c:pt>
                <c:pt idx="5">
                  <c:v>-1.333</c:v>
                </c:pt>
                <c:pt idx="6">
                  <c:v>-1.3</c:v>
                </c:pt>
                <c:pt idx="7">
                  <c:v>-1.266</c:v>
                </c:pt>
                <c:pt idx="8">
                  <c:v>-1.233</c:v>
                </c:pt>
                <c:pt idx="9">
                  <c:v>-1.2</c:v>
                </c:pt>
                <c:pt idx="10">
                  <c:v>-1.166</c:v>
                </c:pt>
                <c:pt idx="11">
                  <c:v>-1.133</c:v>
                </c:pt>
                <c:pt idx="12">
                  <c:v>-1.1</c:v>
                </c:pt>
                <c:pt idx="13">
                  <c:v>-1.066</c:v>
                </c:pt>
                <c:pt idx="14">
                  <c:v>-1.033</c:v>
                </c:pt>
                <c:pt idx="15">
                  <c:v>-1</c:v>
                </c:pt>
                <c:pt idx="16">
                  <c:v>-0.966</c:v>
                </c:pt>
                <c:pt idx="17">
                  <c:v>-0.933</c:v>
                </c:pt>
                <c:pt idx="18">
                  <c:v>-0.9</c:v>
                </c:pt>
                <c:pt idx="19">
                  <c:v>-0.866</c:v>
                </c:pt>
                <c:pt idx="20">
                  <c:v>-0.833</c:v>
                </c:pt>
                <c:pt idx="21">
                  <c:v>-0.8</c:v>
                </c:pt>
                <c:pt idx="22">
                  <c:v>-0.766</c:v>
                </c:pt>
                <c:pt idx="23">
                  <c:v>-0.733</c:v>
                </c:pt>
                <c:pt idx="24">
                  <c:v>-0.7</c:v>
                </c:pt>
                <c:pt idx="25">
                  <c:v>-0.666</c:v>
                </c:pt>
                <c:pt idx="26">
                  <c:v>-0.633</c:v>
                </c:pt>
                <c:pt idx="27">
                  <c:v>-0.6</c:v>
                </c:pt>
                <c:pt idx="28">
                  <c:v>-0.566</c:v>
                </c:pt>
                <c:pt idx="29">
                  <c:v>-0.533</c:v>
                </c:pt>
                <c:pt idx="30">
                  <c:v>-0.5</c:v>
                </c:pt>
                <c:pt idx="31">
                  <c:v>-0.46599999999999997</c:v>
                </c:pt>
                <c:pt idx="32">
                  <c:v>-0.43300000000000005</c:v>
                </c:pt>
                <c:pt idx="33">
                  <c:v>-0.3999999999999999</c:v>
                </c:pt>
                <c:pt idx="34">
                  <c:v>-0.3660000000000001</c:v>
                </c:pt>
                <c:pt idx="35">
                  <c:v>-0.33299999999999996</c:v>
                </c:pt>
                <c:pt idx="36">
                  <c:v>-0.30000000000000004</c:v>
                </c:pt>
                <c:pt idx="37">
                  <c:v>-0.266</c:v>
                </c:pt>
                <c:pt idx="38">
                  <c:v>-0.2330000000000001</c:v>
                </c:pt>
                <c:pt idx="39">
                  <c:v>-0.19999999999999996</c:v>
                </c:pt>
                <c:pt idx="40">
                  <c:v>-0.16599999999999993</c:v>
                </c:pt>
                <c:pt idx="41">
                  <c:v>-0.133</c:v>
                </c:pt>
                <c:pt idx="42">
                  <c:v>-0.10000000000000009</c:v>
                </c:pt>
                <c:pt idx="43">
                  <c:v>-0.06600000000000006</c:v>
                </c:pt>
                <c:pt idx="44">
                  <c:v>-0.03299999999999992</c:v>
                </c:pt>
                <c:pt idx="45">
                  <c:v>0</c:v>
                </c:pt>
                <c:pt idx="46">
                  <c:v>0.03400000000000003</c:v>
                </c:pt>
                <c:pt idx="47">
                  <c:v>0.06699999999999995</c:v>
                </c:pt>
                <c:pt idx="48">
                  <c:v>0.10000000000000009</c:v>
                </c:pt>
                <c:pt idx="49">
                  <c:v>0.1339999999999999</c:v>
                </c:pt>
                <c:pt idx="50">
                  <c:v>0.16700000000000004</c:v>
                </c:pt>
                <c:pt idx="51">
                  <c:v>0.19999999999999996</c:v>
                </c:pt>
                <c:pt idx="52">
                  <c:v>0.23399999999999999</c:v>
                </c:pt>
                <c:pt idx="53">
                  <c:v>0.2669999999999999</c:v>
                </c:pt>
                <c:pt idx="54">
                  <c:v>0.30000000000000004</c:v>
                </c:pt>
                <c:pt idx="55">
                  <c:v>0.3340000000000001</c:v>
                </c:pt>
                <c:pt idx="56">
                  <c:v>0.367</c:v>
                </c:pt>
                <c:pt idx="57">
                  <c:v>0.3999999999999999</c:v>
                </c:pt>
                <c:pt idx="58">
                  <c:v>0.43399999999999994</c:v>
                </c:pt>
                <c:pt idx="59">
                  <c:v>0.4670000000000001</c:v>
                </c:pt>
                <c:pt idx="60">
                  <c:v>0.5</c:v>
                </c:pt>
                <c:pt idx="61">
                  <c:v>0.5339999999999998</c:v>
                </c:pt>
                <c:pt idx="62">
                  <c:v>0.5670000000000002</c:v>
                </c:pt>
                <c:pt idx="63">
                  <c:v>0.6000000000000001</c:v>
                </c:pt>
                <c:pt idx="64">
                  <c:v>0.6339999999999999</c:v>
                </c:pt>
                <c:pt idx="65">
                  <c:v>0.6669999999999998</c:v>
                </c:pt>
                <c:pt idx="66">
                  <c:v>0.7000000000000002</c:v>
                </c:pt>
                <c:pt idx="67">
                  <c:v>0.734</c:v>
                </c:pt>
                <c:pt idx="68">
                  <c:v>0.7669999999999999</c:v>
                </c:pt>
                <c:pt idx="69">
                  <c:v>0.7999999999999998</c:v>
                </c:pt>
                <c:pt idx="70">
                  <c:v>0.8340000000000001</c:v>
                </c:pt>
                <c:pt idx="71">
                  <c:v>0.867</c:v>
                </c:pt>
                <c:pt idx="72">
                  <c:v>0.8999999999999999</c:v>
                </c:pt>
                <c:pt idx="73">
                  <c:v>0.9340000000000002</c:v>
                </c:pt>
                <c:pt idx="74">
                  <c:v>0.9670000000000001</c:v>
                </c:pt>
                <c:pt idx="75">
                  <c:v>1</c:v>
                </c:pt>
                <c:pt idx="76">
                  <c:v>1.0339999999999998</c:v>
                </c:pt>
                <c:pt idx="77">
                  <c:v>1.0670000000000002</c:v>
                </c:pt>
                <c:pt idx="78">
                  <c:v>1.1</c:v>
                </c:pt>
                <c:pt idx="79">
                  <c:v>1.134</c:v>
                </c:pt>
                <c:pt idx="80">
                  <c:v>1.1669999999999998</c:v>
                </c:pt>
                <c:pt idx="81">
                  <c:v>1.2000000000000002</c:v>
                </c:pt>
                <c:pt idx="82">
                  <c:v>1.234</c:v>
                </c:pt>
                <c:pt idx="83">
                  <c:v>1.267</c:v>
                </c:pt>
                <c:pt idx="84">
                  <c:v>1.2999999999999998</c:v>
                </c:pt>
                <c:pt idx="85">
                  <c:v>1.334</c:v>
                </c:pt>
                <c:pt idx="86">
                  <c:v>1.367</c:v>
                </c:pt>
              </c:numCache>
            </c:numRef>
          </c:xVal>
          <c:yVal>
            <c:numRef>
              <c:f>'[2]MICAROCK'!$AW$14:$AW$100</c:f>
              <c:numCache>
                <c:ptCount val="87"/>
                <c:pt idx="1">
                  <c:v>44.04497024860271</c:v>
                </c:pt>
                <c:pt idx="2">
                  <c:v>10.861441847288146</c:v>
                </c:pt>
                <c:pt idx="3">
                  <c:v>11.843282398644273</c:v>
                </c:pt>
                <c:pt idx="4">
                  <c:v>2.360245253845336</c:v>
                </c:pt>
                <c:pt idx="5">
                  <c:v>2.5168983415720834</c:v>
                </c:pt>
                <c:pt idx="6">
                  <c:v>35.05648764135699</c:v>
                </c:pt>
                <c:pt idx="7">
                  <c:v>29.48686877369606</c:v>
                </c:pt>
                <c:pt idx="8">
                  <c:v>23.011489803858854</c:v>
                </c:pt>
                <c:pt idx="9">
                  <c:v>-4.523732017494426</c:v>
                </c:pt>
                <c:pt idx="10">
                  <c:v>4.039084747719515</c:v>
                </c:pt>
                <c:pt idx="11">
                  <c:v>7.181128567003208</c:v>
                </c:pt>
                <c:pt idx="12">
                  <c:v>42.69360534501858</c:v>
                </c:pt>
                <c:pt idx="13">
                  <c:v>54.00730945981184</c:v>
                </c:pt>
                <c:pt idx="14">
                  <c:v>-38.16245148688884</c:v>
                </c:pt>
                <c:pt idx="15">
                  <c:v>-42.7490883076926</c:v>
                </c:pt>
                <c:pt idx="16">
                  <c:v>25.18024982272559</c:v>
                </c:pt>
                <c:pt idx="17">
                  <c:v>7.511535448573908</c:v>
                </c:pt>
                <c:pt idx="18">
                  <c:v>-41.19338656448008</c:v>
                </c:pt>
                <c:pt idx="19">
                  <c:v>-38.66121445936674</c:v>
                </c:pt>
                <c:pt idx="20">
                  <c:v>-4.533556682562104</c:v>
                </c:pt>
                <c:pt idx="21">
                  <c:v>-28.81600024746044</c:v>
                </c:pt>
                <c:pt idx="22">
                  <c:v>-60.82184094217402</c:v>
                </c:pt>
                <c:pt idx="23">
                  <c:v>-56.64782438480274</c:v>
                </c:pt>
                <c:pt idx="24">
                  <c:v>-66.53611014710762</c:v>
                </c:pt>
                <c:pt idx="25">
                  <c:v>-153.18737577020065</c:v>
                </c:pt>
                <c:pt idx="26">
                  <c:v>-62.0308255618314</c:v>
                </c:pt>
                <c:pt idx="27">
                  <c:v>-22.3402104486811</c:v>
                </c:pt>
                <c:pt idx="28">
                  <c:v>-134.76027702750486</c:v>
                </c:pt>
                <c:pt idx="29">
                  <c:v>-132.28117138562382</c:v>
                </c:pt>
                <c:pt idx="30">
                  <c:v>-108.25301564761503</c:v>
                </c:pt>
                <c:pt idx="31">
                  <c:v>-118.42593171822833</c:v>
                </c:pt>
                <c:pt idx="32">
                  <c:v>-110.66691962065394</c:v>
                </c:pt>
                <c:pt idx="33">
                  <c:v>-90.07455644762908</c:v>
                </c:pt>
                <c:pt idx="34">
                  <c:v>-108.11750561663756</c:v>
                </c:pt>
                <c:pt idx="35">
                  <c:v>-154.59690116524288</c:v>
                </c:pt>
                <c:pt idx="36">
                  <c:v>-208.4137757291977</c:v>
                </c:pt>
                <c:pt idx="37">
                  <c:v>-143.23103292749593</c:v>
                </c:pt>
                <c:pt idx="38">
                  <c:v>-94.94302954024596</c:v>
                </c:pt>
                <c:pt idx="39">
                  <c:v>-124.30522530478676</c:v>
                </c:pt>
                <c:pt idx="40">
                  <c:v>-198.64213388751287</c:v>
                </c:pt>
                <c:pt idx="41">
                  <c:v>-183.21254898316712</c:v>
                </c:pt>
                <c:pt idx="42">
                  <c:v>-99.90144460981402</c:v>
                </c:pt>
                <c:pt idx="43">
                  <c:v>-68.75253452867834</c:v>
                </c:pt>
                <c:pt idx="44">
                  <c:v>-72.72576475959565</c:v>
                </c:pt>
                <c:pt idx="45">
                  <c:v>-20.46604235823946</c:v>
                </c:pt>
                <c:pt idx="46">
                  <c:v>8.596688498475961</c:v>
                </c:pt>
                <c:pt idx="47">
                  <c:v>-18.926702351538484</c:v>
                </c:pt>
                <c:pt idx="48">
                  <c:v>63.523307676337204</c:v>
                </c:pt>
                <c:pt idx="49">
                  <c:v>90.3622273201969</c:v>
                </c:pt>
                <c:pt idx="50">
                  <c:v>97.19895646704842</c:v>
                </c:pt>
                <c:pt idx="51">
                  <c:v>104.36111028732076</c:v>
                </c:pt>
                <c:pt idx="52">
                  <c:v>147.61915690041872</c:v>
                </c:pt>
                <c:pt idx="53">
                  <c:v>164.75661750257638</c:v>
                </c:pt>
                <c:pt idx="54">
                  <c:v>135.88456858025367</c:v>
                </c:pt>
                <c:pt idx="55">
                  <c:v>157.96830741792945</c:v>
                </c:pt>
                <c:pt idx="56">
                  <c:v>223.0107645084795</c:v>
                </c:pt>
                <c:pt idx="57">
                  <c:v>256.624664636339</c:v>
                </c:pt>
                <c:pt idx="58">
                  <c:v>225.36288496083517</c:v>
                </c:pt>
                <c:pt idx="59">
                  <c:v>154.43114366626884</c:v>
                </c:pt>
                <c:pt idx="60">
                  <c:v>95.78102061315865</c:v>
                </c:pt>
                <c:pt idx="61">
                  <c:v>226.16153708263374</c:v>
                </c:pt>
                <c:pt idx="62">
                  <c:v>202.3032202097249</c:v>
                </c:pt>
                <c:pt idx="63">
                  <c:v>136.88498474714595</c:v>
                </c:pt>
                <c:pt idx="64">
                  <c:v>165.12154946493172</c:v>
                </c:pt>
                <c:pt idx="65">
                  <c:v>133.80134386328007</c:v>
                </c:pt>
                <c:pt idx="66">
                  <c:v>151.18422118616692</c:v>
                </c:pt>
                <c:pt idx="67">
                  <c:v>121.6939152027281</c:v>
                </c:pt>
                <c:pt idx="68">
                  <c:v>158.67394577436062</c:v>
                </c:pt>
                <c:pt idx="69">
                  <c:v>193.08507760932866</c:v>
                </c:pt>
                <c:pt idx="70">
                  <c:v>110.95701375692255</c:v>
                </c:pt>
                <c:pt idx="71">
                  <c:v>98.7019360815682</c:v>
                </c:pt>
                <c:pt idx="72">
                  <c:v>118.78800679408558</c:v>
                </c:pt>
                <c:pt idx="73">
                  <c:v>108.34099293028322</c:v>
                </c:pt>
                <c:pt idx="74">
                  <c:v>96.33263492350481</c:v>
                </c:pt>
                <c:pt idx="75">
                  <c:v>54.048331385423346</c:v>
                </c:pt>
                <c:pt idx="76">
                  <c:v>45.35504440612055</c:v>
                </c:pt>
                <c:pt idx="77">
                  <c:v>35.41082878686279</c:v>
                </c:pt>
                <c:pt idx="78">
                  <c:v>20.212929691947988</c:v>
                </c:pt>
                <c:pt idx="79">
                  <c:v>42.80922506949319</c:v>
                </c:pt>
                <c:pt idx="80">
                  <c:v>44.61064190797693</c:v>
                </c:pt>
                <c:pt idx="81">
                  <c:v>19.444075524216554</c:v>
                </c:pt>
                <c:pt idx="82">
                  <c:v>21.081382355131062</c:v>
                </c:pt>
                <c:pt idx="83">
                  <c:v>13.236236580607688</c:v>
                </c:pt>
                <c:pt idx="84">
                  <c:v>1.3396195626789904</c:v>
                </c:pt>
                <c:pt idx="85">
                  <c:v>-31.022709872127145</c:v>
                </c:pt>
              </c:numCache>
            </c:numRef>
          </c:yVal>
          <c:smooth val="0"/>
        </c:ser>
        <c:axId val="58031001"/>
        <c:axId val="52516962"/>
      </c:scatterChart>
      <c:val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Normalized for Phases of Movement 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516962"/>
        <c:crosses val="autoZero"/>
        <c:crossBetween val="midCat"/>
        <c:dispUnits/>
      </c:valAx>
      <c:valAx>
        <c:axId val="52516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Deg./s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31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6.  Angular Velocity of the Knee in Both Conditions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Standard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Standard 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0.894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MICACHAR!$AZ$14:$AZ$73</c:f>
              <c:numCache>
                <c:ptCount val="60"/>
                <c:pt idx="0">
                  <c:v>-0.767</c:v>
                </c:pt>
                <c:pt idx="1">
                  <c:v>-0.733</c:v>
                </c:pt>
                <c:pt idx="2">
                  <c:v>-0.7</c:v>
                </c:pt>
                <c:pt idx="3">
                  <c:v>-0.667</c:v>
                </c:pt>
                <c:pt idx="4">
                  <c:v>-0.633</c:v>
                </c:pt>
                <c:pt idx="5">
                  <c:v>-0.6</c:v>
                </c:pt>
                <c:pt idx="6">
                  <c:v>-0.567</c:v>
                </c:pt>
                <c:pt idx="7">
                  <c:v>-0.533</c:v>
                </c:pt>
                <c:pt idx="8">
                  <c:v>-0.5</c:v>
                </c:pt>
                <c:pt idx="9">
                  <c:v>-0.467</c:v>
                </c:pt>
                <c:pt idx="10">
                  <c:v>-0.433</c:v>
                </c:pt>
                <c:pt idx="11">
                  <c:v>-0.4</c:v>
                </c:pt>
                <c:pt idx="12">
                  <c:v>-0.367</c:v>
                </c:pt>
                <c:pt idx="13">
                  <c:v>-0.333</c:v>
                </c:pt>
                <c:pt idx="14">
                  <c:v>-0.3</c:v>
                </c:pt>
                <c:pt idx="15">
                  <c:v>-0.267</c:v>
                </c:pt>
                <c:pt idx="16">
                  <c:v>-0.23299999999999998</c:v>
                </c:pt>
                <c:pt idx="17">
                  <c:v>-0.20000000000000007</c:v>
                </c:pt>
                <c:pt idx="18">
                  <c:v>-0.16700000000000004</c:v>
                </c:pt>
                <c:pt idx="19">
                  <c:v>-0.133</c:v>
                </c:pt>
                <c:pt idx="20">
                  <c:v>-0.09999999999999998</c:v>
                </c:pt>
                <c:pt idx="21">
                  <c:v>-0.06700000000000006</c:v>
                </c:pt>
                <c:pt idx="22">
                  <c:v>-0.03300000000000003</c:v>
                </c:pt>
                <c:pt idx="23">
                  <c:v>0</c:v>
                </c:pt>
                <c:pt idx="24">
                  <c:v>0.03300000000000003</c:v>
                </c:pt>
                <c:pt idx="25">
                  <c:v>0.06699999999999995</c:v>
                </c:pt>
                <c:pt idx="26">
                  <c:v>0.09999999999999998</c:v>
                </c:pt>
                <c:pt idx="27">
                  <c:v>0.133</c:v>
                </c:pt>
                <c:pt idx="28">
                  <c:v>0.16700000000000004</c:v>
                </c:pt>
                <c:pt idx="29">
                  <c:v>0.19999999999999996</c:v>
                </c:pt>
                <c:pt idx="30">
                  <c:v>0.23299999999999998</c:v>
                </c:pt>
                <c:pt idx="31">
                  <c:v>0.267</c:v>
                </c:pt>
                <c:pt idx="32">
                  <c:v>0.29999999999999993</c:v>
                </c:pt>
                <c:pt idx="33">
                  <c:v>0.3330000000000001</c:v>
                </c:pt>
                <c:pt idx="34">
                  <c:v>0.3669999999999999</c:v>
                </c:pt>
                <c:pt idx="35">
                  <c:v>0.4</c:v>
                </c:pt>
                <c:pt idx="36">
                  <c:v>0.43299999999999994</c:v>
                </c:pt>
                <c:pt idx="37">
                  <c:v>0.46699999999999997</c:v>
                </c:pt>
                <c:pt idx="38">
                  <c:v>0.4999999999999999</c:v>
                </c:pt>
                <c:pt idx="39">
                  <c:v>0.533</c:v>
                </c:pt>
                <c:pt idx="40">
                  <c:v>0.5670000000000001</c:v>
                </c:pt>
                <c:pt idx="41">
                  <c:v>0.6</c:v>
                </c:pt>
                <c:pt idx="42">
                  <c:v>0.6329999999999999</c:v>
                </c:pt>
                <c:pt idx="43">
                  <c:v>0.6669999999999999</c:v>
                </c:pt>
                <c:pt idx="44">
                  <c:v>0.7000000000000001</c:v>
                </c:pt>
                <c:pt idx="45">
                  <c:v>0.733</c:v>
                </c:pt>
                <c:pt idx="46">
                  <c:v>0.767</c:v>
                </c:pt>
                <c:pt idx="47">
                  <c:v>0.7999999999999999</c:v>
                </c:pt>
                <c:pt idx="48">
                  <c:v>0.8330000000000001</c:v>
                </c:pt>
                <c:pt idx="49">
                  <c:v>0.8669999999999999</c:v>
                </c:pt>
                <c:pt idx="50">
                  <c:v>0.9</c:v>
                </c:pt>
                <c:pt idx="51">
                  <c:v>0.9329999999999999</c:v>
                </c:pt>
                <c:pt idx="52">
                  <c:v>0.967</c:v>
                </c:pt>
                <c:pt idx="53">
                  <c:v>0.9999999999999999</c:v>
                </c:pt>
                <c:pt idx="54">
                  <c:v>1.033</c:v>
                </c:pt>
                <c:pt idx="55">
                  <c:v>1.0670000000000002</c:v>
                </c:pt>
                <c:pt idx="56">
                  <c:v>1.1</c:v>
                </c:pt>
                <c:pt idx="57">
                  <c:v>1.133</c:v>
                </c:pt>
                <c:pt idx="58">
                  <c:v>1.1669999999999998</c:v>
                </c:pt>
                <c:pt idx="59">
                  <c:v>1.2000000000000002</c:v>
                </c:pt>
              </c:numCache>
            </c:numRef>
          </c:xVal>
          <c:yVal>
            <c:numRef>
              <c:f>MICACHAR!$AX$14:$AX$73</c:f>
              <c:numCache>
                <c:ptCount val="60"/>
                <c:pt idx="1">
                  <c:v>-14.778917586035227</c:v>
                </c:pt>
                <c:pt idx="2">
                  <c:v>5.9363158036350425</c:v>
                </c:pt>
                <c:pt idx="3">
                  <c:v>9.176094379907637</c:v>
                </c:pt>
                <c:pt idx="4">
                  <c:v>4.566388615217177</c:v>
                </c:pt>
                <c:pt idx="5">
                  <c:v>-18.45030197619716</c:v>
                </c:pt>
                <c:pt idx="6">
                  <c:v>-24.28670880296188</c:v>
                </c:pt>
                <c:pt idx="7">
                  <c:v>-2.4559537957837794</c:v>
                </c:pt>
                <c:pt idx="8">
                  <c:v>0.3106210754308141</c:v>
                </c:pt>
                <c:pt idx="9">
                  <c:v>34.1918941311889</c:v>
                </c:pt>
                <c:pt idx="10">
                  <c:v>2.7654677438072244</c:v>
                </c:pt>
                <c:pt idx="11">
                  <c:v>-16.187060945386182</c:v>
                </c:pt>
                <c:pt idx="12">
                  <c:v>21.903194061685095</c:v>
                </c:pt>
                <c:pt idx="13">
                  <c:v>12.944689789486954</c:v>
                </c:pt>
                <c:pt idx="14">
                  <c:v>2.5039342178453348</c:v>
                </c:pt>
                <c:pt idx="15">
                  <c:v>-9.6798587420207</c:v>
                </c:pt>
                <c:pt idx="16">
                  <c:v>2.457533122538039</c:v>
                </c:pt>
                <c:pt idx="17">
                  <c:v>11.86215958630432</c:v>
                </c:pt>
                <c:pt idx="18">
                  <c:v>18.385741094433275</c:v>
                </c:pt>
                <c:pt idx="19">
                  <c:v>25.83034581622104</c:v>
                </c:pt>
                <c:pt idx="20">
                  <c:v>35.721708993782734</c:v>
                </c:pt>
                <c:pt idx="21">
                  <c:v>41.321451576244286</c:v>
                </c:pt>
                <c:pt idx="22">
                  <c:v>34.51066794189035</c:v>
                </c:pt>
                <c:pt idx="23">
                  <c:v>39.43162050386999</c:v>
                </c:pt>
                <c:pt idx="24">
                  <c:v>53.0529308571938</c:v>
                </c:pt>
                <c:pt idx="25">
                  <c:v>60.240242110406676</c:v>
                </c:pt>
                <c:pt idx="26">
                  <c:v>71.60606988228939</c:v>
                </c:pt>
                <c:pt idx="27">
                  <c:v>68.02476168073483</c:v>
                </c:pt>
                <c:pt idx="28">
                  <c:v>64.38493930812646</c:v>
                </c:pt>
                <c:pt idx="29">
                  <c:v>106.72439410873542</c:v>
                </c:pt>
                <c:pt idx="30">
                  <c:v>89.67874553835277</c:v>
                </c:pt>
                <c:pt idx="31">
                  <c:v>112.53732097819176</c:v>
                </c:pt>
                <c:pt idx="32">
                  <c:v>113.89386951264898</c:v>
                </c:pt>
                <c:pt idx="33">
                  <c:v>77.8504440064199</c:v>
                </c:pt>
                <c:pt idx="34">
                  <c:v>113.9449368689752</c:v>
                </c:pt>
                <c:pt idx="35">
                  <c:v>119.2767711000543</c:v>
                </c:pt>
                <c:pt idx="36">
                  <c:v>118.33606805435859</c:v>
                </c:pt>
                <c:pt idx="37">
                  <c:v>114.14968588230343</c:v>
                </c:pt>
                <c:pt idx="38">
                  <c:v>108.4671121508882</c:v>
                </c:pt>
                <c:pt idx="39">
                  <c:v>101.62523793789563</c:v>
                </c:pt>
                <c:pt idx="40">
                  <c:v>107.61151854368921</c:v>
                </c:pt>
                <c:pt idx="41">
                  <c:v>136.77954148448495</c:v>
                </c:pt>
                <c:pt idx="42">
                  <c:v>144.28204818501774</c:v>
                </c:pt>
                <c:pt idx="43">
                  <c:v>142.9867788273227</c:v>
                </c:pt>
                <c:pt idx="44">
                  <c:v>120.51620421848683</c:v>
                </c:pt>
                <c:pt idx="45">
                  <c:v>102.56119286759636</c:v>
                </c:pt>
                <c:pt idx="46">
                  <c:v>68.50603852517533</c:v>
                </c:pt>
                <c:pt idx="47">
                  <c:v>34.7503480242935</c:v>
                </c:pt>
                <c:pt idx="48">
                  <c:v>34.62117054271705</c:v>
                </c:pt>
                <c:pt idx="49">
                  <c:v>24.559821025811864</c:v>
                </c:pt>
                <c:pt idx="50">
                  <c:v>10.528628764980603</c:v>
                </c:pt>
                <c:pt idx="51">
                  <c:v>36.548876080760536</c:v>
                </c:pt>
                <c:pt idx="52">
                  <c:v>14.181517282082734</c:v>
                </c:pt>
                <c:pt idx="53">
                  <c:v>-23.677097080317026</c:v>
                </c:pt>
                <c:pt idx="54">
                  <c:v>11.209870327957587</c:v>
                </c:pt>
                <c:pt idx="55">
                  <c:v>8.791428190284709</c:v>
                </c:pt>
                <c:pt idx="56">
                  <c:v>0.5359083318780642</c:v>
                </c:pt>
                <c:pt idx="57">
                  <c:v>17.01478004485357</c:v>
                </c:pt>
                <c:pt idx="58">
                  <c:v>-4.493927933212288</c:v>
                </c:pt>
              </c:numCache>
            </c:numRef>
          </c:yVal>
          <c:smooth val="0"/>
        </c:ser>
        <c:ser>
          <c:idx val="1"/>
          <c:order val="1"/>
          <c:tx>
            <c:v>Rocking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poly"/>
            <c:order val="6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Rocking 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0.6856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'[2]MICAROCK'!$AZ$14:$AZ$100</c:f>
              <c:numCache>
                <c:ptCount val="87"/>
                <c:pt idx="0">
                  <c:v>-1.5</c:v>
                </c:pt>
                <c:pt idx="1">
                  <c:v>-1.466</c:v>
                </c:pt>
                <c:pt idx="2">
                  <c:v>-1.433</c:v>
                </c:pt>
                <c:pt idx="3">
                  <c:v>-1.4</c:v>
                </c:pt>
                <c:pt idx="4">
                  <c:v>-1.366</c:v>
                </c:pt>
                <c:pt idx="5">
                  <c:v>-1.333</c:v>
                </c:pt>
                <c:pt idx="6">
                  <c:v>-1.3</c:v>
                </c:pt>
                <c:pt idx="7">
                  <c:v>-1.266</c:v>
                </c:pt>
                <c:pt idx="8">
                  <c:v>-1.233</c:v>
                </c:pt>
                <c:pt idx="9">
                  <c:v>-1.2</c:v>
                </c:pt>
                <c:pt idx="10">
                  <c:v>-1.166</c:v>
                </c:pt>
                <c:pt idx="11">
                  <c:v>-1.133</c:v>
                </c:pt>
                <c:pt idx="12">
                  <c:v>-1.1</c:v>
                </c:pt>
                <c:pt idx="13">
                  <c:v>-1.066</c:v>
                </c:pt>
                <c:pt idx="14">
                  <c:v>-1.033</c:v>
                </c:pt>
                <c:pt idx="15">
                  <c:v>-1</c:v>
                </c:pt>
                <c:pt idx="16">
                  <c:v>-0.966</c:v>
                </c:pt>
                <c:pt idx="17">
                  <c:v>-0.933</c:v>
                </c:pt>
                <c:pt idx="18">
                  <c:v>-0.9</c:v>
                </c:pt>
                <c:pt idx="19">
                  <c:v>-0.866</c:v>
                </c:pt>
                <c:pt idx="20">
                  <c:v>-0.833</c:v>
                </c:pt>
                <c:pt idx="21">
                  <c:v>-0.8</c:v>
                </c:pt>
                <c:pt idx="22">
                  <c:v>-0.766</c:v>
                </c:pt>
                <c:pt idx="23">
                  <c:v>-0.733</c:v>
                </c:pt>
                <c:pt idx="24">
                  <c:v>-0.7</c:v>
                </c:pt>
                <c:pt idx="25">
                  <c:v>-0.666</c:v>
                </c:pt>
                <c:pt idx="26">
                  <c:v>-0.633</c:v>
                </c:pt>
                <c:pt idx="27">
                  <c:v>-0.6</c:v>
                </c:pt>
                <c:pt idx="28">
                  <c:v>-0.566</c:v>
                </c:pt>
                <c:pt idx="29">
                  <c:v>-0.533</c:v>
                </c:pt>
                <c:pt idx="30">
                  <c:v>-0.5</c:v>
                </c:pt>
                <c:pt idx="31">
                  <c:v>-0.46599999999999997</c:v>
                </c:pt>
                <c:pt idx="32">
                  <c:v>-0.43300000000000005</c:v>
                </c:pt>
                <c:pt idx="33">
                  <c:v>-0.3999999999999999</c:v>
                </c:pt>
                <c:pt idx="34">
                  <c:v>-0.3660000000000001</c:v>
                </c:pt>
                <c:pt idx="35">
                  <c:v>-0.33299999999999996</c:v>
                </c:pt>
                <c:pt idx="36">
                  <c:v>-0.30000000000000004</c:v>
                </c:pt>
                <c:pt idx="37">
                  <c:v>-0.266</c:v>
                </c:pt>
                <c:pt idx="38">
                  <c:v>-0.2330000000000001</c:v>
                </c:pt>
                <c:pt idx="39">
                  <c:v>-0.19999999999999996</c:v>
                </c:pt>
                <c:pt idx="40">
                  <c:v>-0.16599999999999993</c:v>
                </c:pt>
                <c:pt idx="41">
                  <c:v>-0.133</c:v>
                </c:pt>
                <c:pt idx="42">
                  <c:v>-0.10000000000000009</c:v>
                </c:pt>
                <c:pt idx="43">
                  <c:v>-0.06600000000000006</c:v>
                </c:pt>
                <c:pt idx="44">
                  <c:v>-0.03299999999999992</c:v>
                </c:pt>
                <c:pt idx="45">
                  <c:v>0</c:v>
                </c:pt>
                <c:pt idx="46">
                  <c:v>0.03400000000000003</c:v>
                </c:pt>
                <c:pt idx="47">
                  <c:v>0.06699999999999995</c:v>
                </c:pt>
                <c:pt idx="48">
                  <c:v>0.10000000000000009</c:v>
                </c:pt>
                <c:pt idx="49">
                  <c:v>0.1339999999999999</c:v>
                </c:pt>
                <c:pt idx="50">
                  <c:v>0.16700000000000004</c:v>
                </c:pt>
                <c:pt idx="51">
                  <c:v>0.19999999999999996</c:v>
                </c:pt>
                <c:pt idx="52">
                  <c:v>0.23399999999999999</c:v>
                </c:pt>
                <c:pt idx="53">
                  <c:v>0.2669999999999999</c:v>
                </c:pt>
                <c:pt idx="54">
                  <c:v>0.30000000000000004</c:v>
                </c:pt>
                <c:pt idx="55">
                  <c:v>0.3340000000000001</c:v>
                </c:pt>
                <c:pt idx="56">
                  <c:v>0.367</c:v>
                </c:pt>
                <c:pt idx="57">
                  <c:v>0.3999999999999999</c:v>
                </c:pt>
                <c:pt idx="58">
                  <c:v>0.43399999999999994</c:v>
                </c:pt>
                <c:pt idx="59">
                  <c:v>0.4670000000000001</c:v>
                </c:pt>
                <c:pt idx="60">
                  <c:v>0.5</c:v>
                </c:pt>
                <c:pt idx="61">
                  <c:v>0.5339999999999998</c:v>
                </c:pt>
                <c:pt idx="62">
                  <c:v>0.5670000000000002</c:v>
                </c:pt>
                <c:pt idx="63">
                  <c:v>0.6000000000000001</c:v>
                </c:pt>
                <c:pt idx="64">
                  <c:v>0.6339999999999999</c:v>
                </c:pt>
                <c:pt idx="65">
                  <c:v>0.6669999999999998</c:v>
                </c:pt>
                <c:pt idx="66">
                  <c:v>0.7000000000000002</c:v>
                </c:pt>
                <c:pt idx="67">
                  <c:v>0.734</c:v>
                </c:pt>
                <c:pt idx="68">
                  <c:v>0.7669999999999999</c:v>
                </c:pt>
                <c:pt idx="69">
                  <c:v>0.7999999999999998</c:v>
                </c:pt>
                <c:pt idx="70">
                  <c:v>0.8340000000000001</c:v>
                </c:pt>
                <c:pt idx="71">
                  <c:v>0.867</c:v>
                </c:pt>
                <c:pt idx="72">
                  <c:v>0.8999999999999999</c:v>
                </c:pt>
                <c:pt idx="73">
                  <c:v>0.9340000000000002</c:v>
                </c:pt>
                <c:pt idx="74">
                  <c:v>0.9670000000000001</c:v>
                </c:pt>
                <c:pt idx="75">
                  <c:v>1</c:v>
                </c:pt>
                <c:pt idx="76">
                  <c:v>1.0339999999999998</c:v>
                </c:pt>
                <c:pt idx="77">
                  <c:v>1.0670000000000002</c:v>
                </c:pt>
                <c:pt idx="78">
                  <c:v>1.1</c:v>
                </c:pt>
                <c:pt idx="79">
                  <c:v>1.134</c:v>
                </c:pt>
                <c:pt idx="80">
                  <c:v>1.1669999999999998</c:v>
                </c:pt>
                <c:pt idx="81">
                  <c:v>1.2000000000000002</c:v>
                </c:pt>
                <c:pt idx="82">
                  <c:v>1.234</c:v>
                </c:pt>
                <c:pt idx="83">
                  <c:v>1.267</c:v>
                </c:pt>
                <c:pt idx="84">
                  <c:v>1.2999999999999998</c:v>
                </c:pt>
                <c:pt idx="85">
                  <c:v>1.334</c:v>
                </c:pt>
                <c:pt idx="86">
                  <c:v>1.367</c:v>
                </c:pt>
              </c:numCache>
            </c:numRef>
          </c:xVal>
          <c:yVal>
            <c:numRef>
              <c:f>'[2]MICAROCK'!$AX$14:$AX$100</c:f>
              <c:numCache>
                <c:ptCount val="87"/>
                <c:pt idx="1">
                  <c:v>25.711658997387055</c:v>
                </c:pt>
                <c:pt idx="2">
                  <c:v>45.836889911422695</c:v>
                </c:pt>
                <c:pt idx="3">
                  <c:v>15.973607497772223</c:v>
                </c:pt>
                <c:pt idx="4">
                  <c:v>-30.169969390897858</c:v>
                </c:pt>
                <c:pt idx="5">
                  <c:v>19.568620421281288</c:v>
                </c:pt>
                <c:pt idx="6">
                  <c:v>36.3090661972158</c:v>
                </c:pt>
                <c:pt idx="7">
                  <c:v>48.53744845888804</c:v>
                </c:pt>
                <c:pt idx="8">
                  <c:v>24.147600597724725</c:v>
                </c:pt>
                <c:pt idx="9">
                  <c:v>-52.34511197531693</c:v>
                </c:pt>
                <c:pt idx="10">
                  <c:v>-0.02081106071228132</c:v>
                </c:pt>
                <c:pt idx="11">
                  <c:v>2.4114569460140722</c:v>
                </c:pt>
                <c:pt idx="12">
                  <c:v>16.551314383400875</c:v>
                </c:pt>
                <c:pt idx="13">
                  <c:v>77.01951188620669</c:v>
                </c:pt>
                <c:pt idx="14">
                  <c:v>-18.119069856582264</c:v>
                </c:pt>
                <c:pt idx="15">
                  <c:v>-19.648707168863833</c:v>
                </c:pt>
                <c:pt idx="16">
                  <c:v>41.729376858271394</c:v>
                </c:pt>
                <c:pt idx="17">
                  <c:v>-46.81125907378785</c:v>
                </c:pt>
                <c:pt idx="18">
                  <c:v>-40.91967048320954</c:v>
                </c:pt>
                <c:pt idx="19">
                  <c:v>15.35006682677409</c:v>
                </c:pt>
                <c:pt idx="20">
                  <c:v>22.181336037957344</c:v>
                </c:pt>
                <c:pt idx="21">
                  <c:v>-36.22607008854427</c:v>
                </c:pt>
                <c:pt idx="22">
                  <c:v>-42.60413163580339</c:v>
                </c:pt>
                <c:pt idx="23">
                  <c:v>-9.107910560523388</c:v>
                </c:pt>
                <c:pt idx="24">
                  <c:v>-38.05858745414634</c:v>
                </c:pt>
                <c:pt idx="25">
                  <c:v>-29.283383638680125</c:v>
                </c:pt>
                <c:pt idx="26">
                  <c:v>-40.771055910290485</c:v>
                </c:pt>
                <c:pt idx="27">
                  <c:v>-31.943822277961967</c:v>
                </c:pt>
                <c:pt idx="28">
                  <c:v>0.6467927765997317</c:v>
                </c:pt>
                <c:pt idx="29">
                  <c:v>-66.5614274261218</c:v>
                </c:pt>
                <c:pt idx="30">
                  <c:v>-50.62931632663424</c:v>
                </c:pt>
                <c:pt idx="31">
                  <c:v>-24.374039386764306</c:v>
                </c:pt>
                <c:pt idx="32">
                  <c:v>-8.848670073726847</c:v>
                </c:pt>
                <c:pt idx="33">
                  <c:v>-12.470930143258956</c:v>
                </c:pt>
                <c:pt idx="34">
                  <c:v>-15.619306334666975</c:v>
                </c:pt>
                <c:pt idx="35">
                  <c:v>-11.09479259345563</c:v>
                </c:pt>
                <c:pt idx="36">
                  <c:v>-36.8446227210781</c:v>
                </c:pt>
                <c:pt idx="37">
                  <c:v>-26.835622712019422</c:v>
                </c:pt>
                <c:pt idx="38">
                  <c:v>14.580167162785793</c:v>
                </c:pt>
                <c:pt idx="39">
                  <c:v>40.059444325727824</c:v>
                </c:pt>
                <c:pt idx="40">
                  <c:v>-39.09382137116146</c:v>
                </c:pt>
                <c:pt idx="41">
                  <c:v>-65.3833405890836</c:v>
                </c:pt>
                <c:pt idx="42">
                  <c:v>-38.19798442578467</c:v>
                </c:pt>
                <c:pt idx="43">
                  <c:v>9.967311227779721</c:v>
                </c:pt>
                <c:pt idx="44">
                  <c:v>8.479380446717299</c:v>
                </c:pt>
                <c:pt idx="45">
                  <c:v>-12.869964245772515</c:v>
                </c:pt>
                <c:pt idx="46">
                  <c:v>-7.737030388178181</c:v>
                </c:pt>
                <c:pt idx="47">
                  <c:v>-3.6653984437844906</c:v>
                </c:pt>
                <c:pt idx="48">
                  <c:v>42.78924373758596</c:v>
                </c:pt>
                <c:pt idx="49">
                  <c:v>48.86344729240099</c:v>
                </c:pt>
                <c:pt idx="50">
                  <c:v>-16.73624178407888</c:v>
                </c:pt>
                <c:pt idx="51">
                  <c:v>21.453816493579012</c:v>
                </c:pt>
                <c:pt idx="52">
                  <c:v>61.73295086745946</c:v>
                </c:pt>
                <c:pt idx="53">
                  <c:v>51.3017639142267</c:v>
                </c:pt>
                <c:pt idx="54">
                  <c:v>105.23041086161348</c:v>
                </c:pt>
                <c:pt idx="55">
                  <c:v>140.36803729144572</c:v>
                </c:pt>
                <c:pt idx="56">
                  <c:v>168.10272268141088</c:v>
                </c:pt>
                <c:pt idx="57">
                  <c:v>161.1751673079724</c:v>
                </c:pt>
                <c:pt idx="58">
                  <c:v>150.46008662988137</c:v>
                </c:pt>
                <c:pt idx="59">
                  <c:v>64.65643826417552</c:v>
                </c:pt>
                <c:pt idx="60">
                  <c:v>6.462365484463504</c:v>
                </c:pt>
                <c:pt idx="61">
                  <c:v>141.16926500291936</c:v>
                </c:pt>
                <c:pt idx="62">
                  <c:v>153.54420674148346</c:v>
                </c:pt>
                <c:pt idx="63">
                  <c:v>68.46684980669467</c:v>
                </c:pt>
                <c:pt idx="64">
                  <c:v>76.38633183012941</c:v>
                </c:pt>
                <c:pt idx="65">
                  <c:v>94.10040364719127</c:v>
                </c:pt>
                <c:pt idx="66">
                  <c:v>114.68927888318096</c:v>
                </c:pt>
                <c:pt idx="67">
                  <c:v>95.28002265189318</c:v>
                </c:pt>
                <c:pt idx="68">
                  <c:v>100.62150867486622</c:v>
                </c:pt>
                <c:pt idx="69">
                  <c:v>116.7195089612902</c:v>
                </c:pt>
                <c:pt idx="70">
                  <c:v>94.30848612097824</c:v>
                </c:pt>
                <c:pt idx="71">
                  <c:v>80.66581052638935</c:v>
                </c:pt>
                <c:pt idx="72">
                  <c:v>83.7802322165491</c:v>
                </c:pt>
                <c:pt idx="73">
                  <c:v>84.08852802295084</c:v>
                </c:pt>
                <c:pt idx="74">
                  <c:v>73.83198803378936</c:v>
                </c:pt>
                <c:pt idx="75">
                  <c:v>45.64990999982736</c:v>
                </c:pt>
                <c:pt idx="76">
                  <c:v>59.590881221709665</c:v>
                </c:pt>
                <c:pt idx="77">
                  <c:v>60.399628169813276</c:v>
                </c:pt>
                <c:pt idx="78">
                  <c:v>8.032581184791747</c:v>
                </c:pt>
                <c:pt idx="79">
                  <c:v>36.87988730035771</c:v>
                </c:pt>
                <c:pt idx="80">
                  <c:v>46.90983948701553</c:v>
                </c:pt>
                <c:pt idx="81">
                  <c:v>7.5274394393957795</c:v>
                </c:pt>
                <c:pt idx="82">
                  <c:v>35.8559034928909</c:v>
                </c:pt>
                <c:pt idx="83">
                  <c:v>25.706093746758132</c:v>
                </c:pt>
                <c:pt idx="84">
                  <c:v>-2.9879799051104197</c:v>
                </c:pt>
                <c:pt idx="85">
                  <c:v>-13.073133146543643</c:v>
                </c:pt>
              </c:numCache>
            </c:numRef>
          </c:yVal>
          <c:smooth val="0"/>
        </c:ser>
        <c:axId val="2890611"/>
        <c:axId val="26015500"/>
      </c:scatterChart>
      <c:valAx>
        <c:axId val="2890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Normalized for Phases of Movement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15500"/>
        <c:crosses val="autoZero"/>
        <c:crossBetween val="midCat"/>
        <c:dispUnits/>
      </c:valAx>
      <c:valAx>
        <c:axId val="2601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Deg./s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906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8.  Relative Hip Angle and Absolute Shoulder Angle in Both Conditions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75"/>
          <c:w val="0.950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v>Relative angle of Hip, Standard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MICACHAR!$AZ$14:$AZ$73</c:f>
              <c:numCache>
                <c:ptCount val="60"/>
                <c:pt idx="0">
                  <c:v>-0.767</c:v>
                </c:pt>
                <c:pt idx="1">
                  <c:v>-0.733</c:v>
                </c:pt>
                <c:pt idx="2">
                  <c:v>-0.7</c:v>
                </c:pt>
                <c:pt idx="3">
                  <c:v>-0.667</c:v>
                </c:pt>
                <c:pt idx="4">
                  <c:v>-0.633</c:v>
                </c:pt>
                <c:pt idx="5">
                  <c:v>-0.6</c:v>
                </c:pt>
                <c:pt idx="6">
                  <c:v>-0.567</c:v>
                </c:pt>
                <c:pt idx="7">
                  <c:v>-0.533</c:v>
                </c:pt>
                <c:pt idx="8">
                  <c:v>-0.5</c:v>
                </c:pt>
                <c:pt idx="9">
                  <c:v>-0.467</c:v>
                </c:pt>
                <c:pt idx="10">
                  <c:v>-0.433</c:v>
                </c:pt>
                <c:pt idx="11">
                  <c:v>-0.4</c:v>
                </c:pt>
                <c:pt idx="12">
                  <c:v>-0.367</c:v>
                </c:pt>
                <c:pt idx="13">
                  <c:v>-0.333</c:v>
                </c:pt>
                <c:pt idx="14">
                  <c:v>-0.3</c:v>
                </c:pt>
                <c:pt idx="15">
                  <c:v>-0.267</c:v>
                </c:pt>
                <c:pt idx="16">
                  <c:v>-0.23299999999999998</c:v>
                </c:pt>
                <c:pt idx="17">
                  <c:v>-0.20000000000000007</c:v>
                </c:pt>
                <c:pt idx="18">
                  <c:v>-0.16700000000000004</c:v>
                </c:pt>
                <c:pt idx="19">
                  <c:v>-0.133</c:v>
                </c:pt>
                <c:pt idx="20">
                  <c:v>-0.09999999999999998</c:v>
                </c:pt>
                <c:pt idx="21">
                  <c:v>-0.06700000000000006</c:v>
                </c:pt>
                <c:pt idx="22">
                  <c:v>-0.03300000000000003</c:v>
                </c:pt>
                <c:pt idx="23">
                  <c:v>0</c:v>
                </c:pt>
                <c:pt idx="24">
                  <c:v>0.03300000000000003</c:v>
                </c:pt>
                <c:pt idx="25">
                  <c:v>0.06699999999999995</c:v>
                </c:pt>
                <c:pt idx="26">
                  <c:v>0.09999999999999998</c:v>
                </c:pt>
                <c:pt idx="27">
                  <c:v>0.133</c:v>
                </c:pt>
                <c:pt idx="28">
                  <c:v>0.16700000000000004</c:v>
                </c:pt>
                <c:pt idx="29">
                  <c:v>0.19999999999999996</c:v>
                </c:pt>
                <c:pt idx="30">
                  <c:v>0.23299999999999998</c:v>
                </c:pt>
                <c:pt idx="31">
                  <c:v>0.267</c:v>
                </c:pt>
                <c:pt idx="32">
                  <c:v>0.29999999999999993</c:v>
                </c:pt>
                <c:pt idx="33">
                  <c:v>0.3330000000000001</c:v>
                </c:pt>
                <c:pt idx="34">
                  <c:v>0.3669999999999999</c:v>
                </c:pt>
                <c:pt idx="35">
                  <c:v>0.4</c:v>
                </c:pt>
                <c:pt idx="36">
                  <c:v>0.43299999999999994</c:v>
                </c:pt>
                <c:pt idx="37">
                  <c:v>0.46699999999999997</c:v>
                </c:pt>
                <c:pt idx="38">
                  <c:v>0.4999999999999999</c:v>
                </c:pt>
                <c:pt idx="39">
                  <c:v>0.533</c:v>
                </c:pt>
                <c:pt idx="40">
                  <c:v>0.5670000000000001</c:v>
                </c:pt>
                <c:pt idx="41">
                  <c:v>0.6</c:v>
                </c:pt>
                <c:pt idx="42">
                  <c:v>0.6329999999999999</c:v>
                </c:pt>
                <c:pt idx="43">
                  <c:v>0.6669999999999999</c:v>
                </c:pt>
                <c:pt idx="44">
                  <c:v>0.7000000000000001</c:v>
                </c:pt>
                <c:pt idx="45">
                  <c:v>0.733</c:v>
                </c:pt>
                <c:pt idx="46">
                  <c:v>0.767</c:v>
                </c:pt>
                <c:pt idx="47">
                  <c:v>0.7999999999999999</c:v>
                </c:pt>
                <c:pt idx="48">
                  <c:v>0.8330000000000001</c:v>
                </c:pt>
                <c:pt idx="49">
                  <c:v>0.8669999999999999</c:v>
                </c:pt>
                <c:pt idx="50">
                  <c:v>0.9</c:v>
                </c:pt>
                <c:pt idx="51">
                  <c:v>0.9329999999999999</c:v>
                </c:pt>
                <c:pt idx="52">
                  <c:v>0.967</c:v>
                </c:pt>
                <c:pt idx="53">
                  <c:v>0.9999999999999999</c:v>
                </c:pt>
                <c:pt idx="54">
                  <c:v>1.033</c:v>
                </c:pt>
                <c:pt idx="55">
                  <c:v>1.0670000000000002</c:v>
                </c:pt>
                <c:pt idx="56">
                  <c:v>1.1</c:v>
                </c:pt>
                <c:pt idx="57">
                  <c:v>1.133</c:v>
                </c:pt>
                <c:pt idx="58">
                  <c:v>1.1669999999999998</c:v>
                </c:pt>
                <c:pt idx="59">
                  <c:v>1.2000000000000002</c:v>
                </c:pt>
              </c:numCache>
            </c:numRef>
          </c:xVal>
          <c:yVal>
            <c:numRef>
              <c:f>MICACHAR!$AG$14:$AG$73</c:f>
              <c:numCache>
                <c:ptCount val="60"/>
                <c:pt idx="0">
                  <c:v>122.87259025407864</c:v>
                </c:pt>
                <c:pt idx="1">
                  <c:v>122.08802390276126</c:v>
                </c:pt>
                <c:pt idx="2">
                  <c:v>120.45957059840659</c:v>
                </c:pt>
                <c:pt idx="3">
                  <c:v>120.5151751500006</c:v>
                </c:pt>
                <c:pt idx="4">
                  <c:v>118.4317299042379</c:v>
                </c:pt>
                <c:pt idx="5">
                  <c:v>117.75995193660657</c:v>
                </c:pt>
                <c:pt idx="6">
                  <c:v>114.54899765756821</c:v>
                </c:pt>
                <c:pt idx="7">
                  <c:v>112.08102546267179</c:v>
                </c:pt>
                <c:pt idx="8">
                  <c:v>111.83141032870671</c:v>
                </c:pt>
                <c:pt idx="9">
                  <c:v>108.60295943875924</c:v>
                </c:pt>
                <c:pt idx="10">
                  <c:v>108.20448823865597</c:v>
                </c:pt>
                <c:pt idx="11">
                  <c:v>104.03064787182174</c:v>
                </c:pt>
                <c:pt idx="12">
                  <c:v>102.40720932835593</c:v>
                </c:pt>
                <c:pt idx="13">
                  <c:v>97.23439690288495</c:v>
                </c:pt>
                <c:pt idx="14">
                  <c:v>94.85439398269492</c:v>
                </c:pt>
                <c:pt idx="15">
                  <c:v>92.04997914190555</c:v>
                </c:pt>
                <c:pt idx="16">
                  <c:v>85.89282179778661</c:v>
                </c:pt>
                <c:pt idx="17">
                  <c:v>82.75832390113612</c:v>
                </c:pt>
                <c:pt idx="18">
                  <c:v>78.09138886912653</c:v>
                </c:pt>
                <c:pt idx="19">
                  <c:v>73.25513117250946</c:v>
                </c:pt>
                <c:pt idx="20">
                  <c:v>70.57907217188855</c:v>
                </c:pt>
                <c:pt idx="21">
                  <c:v>66.83167891760479</c:v>
                </c:pt>
                <c:pt idx="22">
                  <c:v>63.95070807473486</c:v>
                </c:pt>
                <c:pt idx="23">
                  <c:v>63.30254045140733</c:v>
                </c:pt>
                <c:pt idx="24">
                  <c:v>64.82723948338702</c:v>
                </c:pt>
                <c:pt idx="25">
                  <c:v>65.49522891048659</c:v>
                </c:pt>
                <c:pt idx="26">
                  <c:v>67.47815868060258</c:v>
                </c:pt>
                <c:pt idx="27">
                  <c:v>72.00939462436457</c:v>
                </c:pt>
                <c:pt idx="28">
                  <c:v>77.02007489271728</c:v>
                </c:pt>
                <c:pt idx="29">
                  <c:v>81.86920136535537</c:v>
                </c:pt>
                <c:pt idx="30">
                  <c:v>87.81795866725335</c:v>
                </c:pt>
                <c:pt idx="31">
                  <c:v>92.35241430919939</c:v>
                </c:pt>
                <c:pt idx="32">
                  <c:v>99.7740283483271</c:v>
                </c:pt>
                <c:pt idx="33">
                  <c:v>105.60991902095095</c:v>
                </c:pt>
                <c:pt idx="34">
                  <c:v>112.911357090418</c:v>
                </c:pt>
                <c:pt idx="35">
                  <c:v>119.07902742587414</c:v>
                </c:pt>
                <c:pt idx="36">
                  <c:v>125.23528020354499</c:v>
                </c:pt>
                <c:pt idx="37">
                  <c:v>132.48462770631716</c:v>
                </c:pt>
                <c:pt idx="38">
                  <c:v>139.68788840045696</c:v>
                </c:pt>
                <c:pt idx="39">
                  <c:v>145.24486558653263</c:v>
                </c:pt>
                <c:pt idx="40">
                  <c:v>151.5774810269698</c:v>
                </c:pt>
                <c:pt idx="41">
                  <c:v>157.9643224053194</c:v>
                </c:pt>
                <c:pt idx="42">
                  <c:v>164.13165454825952</c:v>
                </c:pt>
                <c:pt idx="43">
                  <c:v>170.54156415104342</c:v>
                </c:pt>
                <c:pt idx="44">
                  <c:v>175.62106179351375</c:v>
                </c:pt>
                <c:pt idx="45">
                  <c:v>180.05139012075045</c:v>
                </c:pt>
                <c:pt idx="46">
                  <c:v>186.94409446235557</c:v>
                </c:pt>
                <c:pt idx="47">
                  <c:v>188.44902096094432</c:v>
                </c:pt>
                <c:pt idx="48">
                  <c:v>189.84955432540906</c:v>
                </c:pt>
                <c:pt idx="49">
                  <c:v>191.40199854101158</c:v>
                </c:pt>
                <c:pt idx="50">
                  <c:v>192.14600257212064</c:v>
                </c:pt>
                <c:pt idx="51">
                  <c:v>194.2018366023116</c:v>
                </c:pt>
                <c:pt idx="52">
                  <c:v>194.95289791428473</c:v>
                </c:pt>
                <c:pt idx="53">
                  <c:v>194.2018366023116</c:v>
                </c:pt>
                <c:pt idx="54">
                  <c:v>193.5517355653908</c:v>
                </c:pt>
                <c:pt idx="55">
                  <c:v>194.95289791428473</c:v>
                </c:pt>
                <c:pt idx="56">
                  <c:v>194.14076125413987</c:v>
                </c:pt>
                <c:pt idx="57">
                  <c:v>194.44720119880847</c:v>
                </c:pt>
                <c:pt idx="58">
                  <c:v>194.46912442181727</c:v>
                </c:pt>
                <c:pt idx="59">
                  <c:v>194.30279687736393</c:v>
                </c:pt>
              </c:numCache>
            </c:numRef>
          </c:yVal>
          <c:smooth val="0"/>
        </c:ser>
        <c:ser>
          <c:idx val="1"/>
          <c:order val="1"/>
          <c:tx>
            <c:v>Relative angle of Hip, Rocking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'[2]MICAROCK'!$AZ$14:$AZ$100</c:f>
              <c:numCache>
                <c:ptCount val="87"/>
                <c:pt idx="0">
                  <c:v>-1.5</c:v>
                </c:pt>
                <c:pt idx="1">
                  <c:v>-1.466</c:v>
                </c:pt>
                <c:pt idx="2">
                  <c:v>-1.433</c:v>
                </c:pt>
                <c:pt idx="3">
                  <c:v>-1.4</c:v>
                </c:pt>
                <c:pt idx="4">
                  <c:v>-1.366</c:v>
                </c:pt>
                <c:pt idx="5">
                  <c:v>-1.333</c:v>
                </c:pt>
                <c:pt idx="6">
                  <c:v>-1.3</c:v>
                </c:pt>
                <c:pt idx="7">
                  <c:v>-1.266</c:v>
                </c:pt>
                <c:pt idx="8">
                  <c:v>-1.233</c:v>
                </c:pt>
                <c:pt idx="9">
                  <c:v>-1.2</c:v>
                </c:pt>
                <c:pt idx="10">
                  <c:v>-1.166</c:v>
                </c:pt>
                <c:pt idx="11">
                  <c:v>-1.133</c:v>
                </c:pt>
                <c:pt idx="12">
                  <c:v>-1.1</c:v>
                </c:pt>
                <c:pt idx="13">
                  <c:v>-1.066</c:v>
                </c:pt>
                <c:pt idx="14">
                  <c:v>-1.033</c:v>
                </c:pt>
                <c:pt idx="15">
                  <c:v>-1</c:v>
                </c:pt>
                <c:pt idx="16">
                  <c:v>-0.966</c:v>
                </c:pt>
                <c:pt idx="17">
                  <c:v>-0.933</c:v>
                </c:pt>
                <c:pt idx="18">
                  <c:v>-0.9</c:v>
                </c:pt>
                <c:pt idx="19">
                  <c:v>-0.866</c:v>
                </c:pt>
                <c:pt idx="20">
                  <c:v>-0.833</c:v>
                </c:pt>
                <c:pt idx="21">
                  <c:v>-0.8</c:v>
                </c:pt>
                <c:pt idx="22">
                  <c:v>-0.766</c:v>
                </c:pt>
                <c:pt idx="23">
                  <c:v>-0.733</c:v>
                </c:pt>
                <c:pt idx="24">
                  <c:v>-0.7</c:v>
                </c:pt>
                <c:pt idx="25">
                  <c:v>-0.666</c:v>
                </c:pt>
                <c:pt idx="26">
                  <c:v>-0.633</c:v>
                </c:pt>
                <c:pt idx="27">
                  <c:v>-0.6</c:v>
                </c:pt>
                <c:pt idx="28">
                  <c:v>-0.566</c:v>
                </c:pt>
                <c:pt idx="29">
                  <c:v>-0.533</c:v>
                </c:pt>
                <c:pt idx="30">
                  <c:v>-0.5</c:v>
                </c:pt>
                <c:pt idx="31">
                  <c:v>-0.46599999999999997</c:v>
                </c:pt>
                <c:pt idx="32">
                  <c:v>-0.43300000000000005</c:v>
                </c:pt>
                <c:pt idx="33">
                  <c:v>-0.3999999999999999</c:v>
                </c:pt>
                <c:pt idx="34">
                  <c:v>-0.3660000000000001</c:v>
                </c:pt>
                <c:pt idx="35">
                  <c:v>-0.33299999999999996</c:v>
                </c:pt>
                <c:pt idx="36">
                  <c:v>-0.30000000000000004</c:v>
                </c:pt>
                <c:pt idx="37">
                  <c:v>-0.266</c:v>
                </c:pt>
                <c:pt idx="38">
                  <c:v>-0.2330000000000001</c:v>
                </c:pt>
                <c:pt idx="39">
                  <c:v>-0.19999999999999996</c:v>
                </c:pt>
                <c:pt idx="40">
                  <c:v>-0.16599999999999993</c:v>
                </c:pt>
                <c:pt idx="41">
                  <c:v>-0.133</c:v>
                </c:pt>
                <c:pt idx="42">
                  <c:v>-0.10000000000000009</c:v>
                </c:pt>
                <c:pt idx="43">
                  <c:v>-0.06600000000000006</c:v>
                </c:pt>
                <c:pt idx="44">
                  <c:v>-0.03299999999999992</c:v>
                </c:pt>
                <c:pt idx="45">
                  <c:v>0</c:v>
                </c:pt>
                <c:pt idx="46">
                  <c:v>0.03400000000000003</c:v>
                </c:pt>
                <c:pt idx="47">
                  <c:v>0.06699999999999995</c:v>
                </c:pt>
                <c:pt idx="48">
                  <c:v>0.10000000000000009</c:v>
                </c:pt>
                <c:pt idx="49">
                  <c:v>0.1339999999999999</c:v>
                </c:pt>
                <c:pt idx="50">
                  <c:v>0.16700000000000004</c:v>
                </c:pt>
                <c:pt idx="51">
                  <c:v>0.19999999999999996</c:v>
                </c:pt>
                <c:pt idx="52">
                  <c:v>0.23399999999999999</c:v>
                </c:pt>
                <c:pt idx="53">
                  <c:v>0.2669999999999999</c:v>
                </c:pt>
                <c:pt idx="54">
                  <c:v>0.30000000000000004</c:v>
                </c:pt>
                <c:pt idx="55">
                  <c:v>0.3340000000000001</c:v>
                </c:pt>
                <c:pt idx="56">
                  <c:v>0.367</c:v>
                </c:pt>
                <c:pt idx="57">
                  <c:v>0.3999999999999999</c:v>
                </c:pt>
                <c:pt idx="58">
                  <c:v>0.43399999999999994</c:v>
                </c:pt>
                <c:pt idx="59">
                  <c:v>0.4670000000000001</c:v>
                </c:pt>
                <c:pt idx="60">
                  <c:v>0.5</c:v>
                </c:pt>
                <c:pt idx="61">
                  <c:v>0.5339999999999998</c:v>
                </c:pt>
                <c:pt idx="62">
                  <c:v>0.5670000000000002</c:v>
                </c:pt>
                <c:pt idx="63">
                  <c:v>0.6000000000000001</c:v>
                </c:pt>
                <c:pt idx="64">
                  <c:v>0.6339999999999999</c:v>
                </c:pt>
                <c:pt idx="65">
                  <c:v>0.6669999999999998</c:v>
                </c:pt>
                <c:pt idx="66">
                  <c:v>0.7000000000000002</c:v>
                </c:pt>
                <c:pt idx="67">
                  <c:v>0.734</c:v>
                </c:pt>
                <c:pt idx="68">
                  <c:v>0.7669999999999999</c:v>
                </c:pt>
                <c:pt idx="69">
                  <c:v>0.7999999999999998</c:v>
                </c:pt>
                <c:pt idx="70">
                  <c:v>0.8340000000000001</c:v>
                </c:pt>
                <c:pt idx="71">
                  <c:v>0.867</c:v>
                </c:pt>
                <c:pt idx="72">
                  <c:v>0.8999999999999999</c:v>
                </c:pt>
                <c:pt idx="73">
                  <c:v>0.9340000000000002</c:v>
                </c:pt>
                <c:pt idx="74">
                  <c:v>0.9670000000000001</c:v>
                </c:pt>
                <c:pt idx="75">
                  <c:v>1</c:v>
                </c:pt>
                <c:pt idx="76">
                  <c:v>1.0339999999999998</c:v>
                </c:pt>
                <c:pt idx="77">
                  <c:v>1.0670000000000002</c:v>
                </c:pt>
                <c:pt idx="78">
                  <c:v>1.1</c:v>
                </c:pt>
                <c:pt idx="79">
                  <c:v>1.134</c:v>
                </c:pt>
                <c:pt idx="80">
                  <c:v>1.1669999999999998</c:v>
                </c:pt>
                <c:pt idx="81">
                  <c:v>1.2000000000000002</c:v>
                </c:pt>
                <c:pt idx="82">
                  <c:v>1.234</c:v>
                </c:pt>
                <c:pt idx="83">
                  <c:v>1.267</c:v>
                </c:pt>
                <c:pt idx="84">
                  <c:v>1.2999999999999998</c:v>
                </c:pt>
                <c:pt idx="85">
                  <c:v>1.334</c:v>
                </c:pt>
                <c:pt idx="86">
                  <c:v>1.367</c:v>
                </c:pt>
              </c:numCache>
            </c:numRef>
          </c:xVal>
          <c:yVal>
            <c:numRef>
              <c:f>'[2]MICAROCK'!$AG$14:$AG$100</c:f>
              <c:numCache>
                <c:ptCount val="87"/>
                <c:pt idx="0">
                  <c:v>131.90618857239411</c:v>
                </c:pt>
                <c:pt idx="1">
                  <c:v>133.12886882206752</c:v>
                </c:pt>
                <c:pt idx="2">
                  <c:v>134.8572015790505</c:v>
                </c:pt>
                <c:pt idx="3">
                  <c:v>133.84572398398853</c:v>
                </c:pt>
                <c:pt idx="4">
                  <c:v>135.65070149975966</c:v>
                </c:pt>
                <c:pt idx="5">
                  <c:v>134.00386041599617</c:v>
                </c:pt>
                <c:pt idx="6">
                  <c:v>135.81681679030342</c:v>
                </c:pt>
                <c:pt idx="7">
                  <c:v>136.3526450879671</c:v>
                </c:pt>
                <c:pt idx="8">
                  <c:v>137.79243699814106</c:v>
                </c:pt>
                <c:pt idx="9">
                  <c:v>137.87140341502177</c:v>
                </c:pt>
                <c:pt idx="10">
                  <c:v>137.48934695296893</c:v>
                </c:pt>
                <c:pt idx="11">
                  <c:v>138.14202209311898</c:v>
                </c:pt>
                <c:pt idx="12">
                  <c:v>137.96330143839114</c:v>
                </c:pt>
                <c:pt idx="13">
                  <c:v>141.00249365123523</c:v>
                </c:pt>
                <c:pt idx="14">
                  <c:v>141.58179117219854</c:v>
                </c:pt>
                <c:pt idx="15">
                  <c:v>138.48377185310056</c:v>
                </c:pt>
                <c:pt idx="16">
                  <c:v>138.71760225558313</c:v>
                </c:pt>
                <c:pt idx="17">
                  <c:v>140.17084859122318</c:v>
                </c:pt>
                <c:pt idx="18">
                  <c:v>139.213363595189</c:v>
                </c:pt>
                <c:pt idx="19">
                  <c:v>137.410891691403</c:v>
                </c:pt>
                <c:pt idx="20">
                  <c:v>136.62306222641143</c:v>
                </c:pt>
                <c:pt idx="21">
                  <c:v>137.1116769503539</c:v>
                </c:pt>
                <c:pt idx="22">
                  <c:v>134.6923902098316</c:v>
                </c:pt>
                <c:pt idx="23">
                  <c:v>133.03661360722825</c:v>
                </c:pt>
                <c:pt idx="24">
                  <c:v>130.9536338004346</c:v>
                </c:pt>
                <c:pt idx="25">
                  <c:v>128.57869422737204</c:v>
                </c:pt>
                <c:pt idx="26">
                  <c:v>120.69007962383117</c:v>
                </c:pt>
                <c:pt idx="27">
                  <c:v>124.48465974029116</c:v>
                </c:pt>
                <c:pt idx="28">
                  <c:v>119.19328552376953</c:v>
                </c:pt>
                <c:pt idx="29">
                  <c:v>115.45572117944835</c:v>
                </c:pt>
                <c:pt idx="30">
                  <c:v>110.46272821231837</c:v>
                </c:pt>
                <c:pt idx="31">
                  <c:v>108.20276913105813</c:v>
                </c:pt>
                <c:pt idx="32">
                  <c:v>102.52819078719708</c:v>
                </c:pt>
                <c:pt idx="33">
                  <c:v>100.89875243609497</c:v>
                </c:pt>
                <c:pt idx="34">
                  <c:v>96.49319550520593</c:v>
                </c:pt>
                <c:pt idx="35">
                  <c:v>93.65487955978026</c:v>
                </c:pt>
                <c:pt idx="36">
                  <c:v>86.2898000282999</c:v>
                </c:pt>
                <c:pt idx="37">
                  <c:v>79.69115658592402</c:v>
                </c:pt>
                <c:pt idx="38">
                  <c:v>76.69332082215767</c:v>
                </c:pt>
                <c:pt idx="39">
                  <c:v>73.42491663626778</c:v>
                </c:pt>
                <c:pt idx="40">
                  <c:v>68.36487072673694</c:v>
                </c:pt>
                <c:pt idx="41">
                  <c:v>60.11589366580443</c:v>
                </c:pt>
                <c:pt idx="42">
                  <c:v>56.27284249384794</c:v>
                </c:pt>
                <c:pt idx="43">
                  <c:v>53.422496876946894</c:v>
                </c:pt>
                <c:pt idx="44">
                  <c:v>51.66642268042648</c:v>
                </c:pt>
                <c:pt idx="45">
                  <c:v>48.62259640281358</c:v>
                </c:pt>
                <c:pt idx="46">
                  <c:v>50.295197842424436</c:v>
                </c:pt>
                <c:pt idx="47">
                  <c:v>49.19857453221147</c:v>
                </c:pt>
                <c:pt idx="48">
                  <c:v>49.046035487222895</c:v>
                </c:pt>
                <c:pt idx="49">
                  <c:v>53.454636146526056</c:v>
                </c:pt>
                <c:pt idx="50">
                  <c:v>55.10030471767608</c:v>
                </c:pt>
                <c:pt idx="51">
                  <c:v>59.86976727335126</c:v>
                </c:pt>
                <c:pt idx="52">
                  <c:v>62.09249910692657</c:v>
                </c:pt>
                <c:pt idx="53">
                  <c:v>69.7602507856793</c:v>
                </c:pt>
                <c:pt idx="54">
                  <c:v>72.96643586209662</c:v>
                </c:pt>
                <c:pt idx="55">
                  <c:v>78.86451688055632</c:v>
                </c:pt>
                <c:pt idx="56">
                  <c:v>83.55031245909788</c:v>
                </c:pt>
                <c:pt idx="57">
                  <c:v>93.58322733811593</c:v>
                </c:pt>
                <c:pt idx="58">
                  <c:v>100.74416498973258</c:v>
                </c:pt>
                <c:pt idx="59">
                  <c:v>108.68254063049193</c:v>
                </c:pt>
                <c:pt idx="60">
                  <c:v>110.93662047170633</c:v>
                </c:pt>
                <c:pt idx="61">
                  <c:v>115.09986901157353</c:v>
                </c:pt>
                <c:pt idx="62">
                  <c:v>126.08944345624283</c:v>
                </c:pt>
                <c:pt idx="63">
                  <c:v>128.45188154541543</c:v>
                </c:pt>
                <c:pt idx="64">
                  <c:v>135.26073743430157</c:v>
                </c:pt>
                <c:pt idx="65">
                  <c:v>139.5150253595658</c:v>
                </c:pt>
                <c:pt idx="66">
                  <c:v>144.0916261292781</c:v>
                </c:pt>
                <c:pt idx="67">
                  <c:v>149.64436817903902</c:v>
                </c:pt>
                <c:pt idx="68">
                  <c:v>152.24511844786085</c:v>
                </c:pt>
                <c:pt idx="69">
                  <c:v>160.1168486001468</c:v>
                </c:pt>
                <c:pt idx="70">
                  <c:v>165.1818186476859</c:v>
                </c:pt>
                <c:pt idx="71">
                  <c:v>167.55096852186063</c:v>
                </c:pt>
                <c:pt idx="72">
                  <c:v>171.6961464290694</c:v>
                </c:pt>
                <c:pt idx="73">
                  <c:v>175.50976497706438</c:v>
                </c:pt>
                <c:pt idx="74">
                  <c:v>178.95499295539838</c:v>
                </c:pt>
                <c:pt idx="75">
                  <c:v>181.86771888201568</c:v>
                </c:pt>
                <c:pt idx="76">
                  <c:v>182.57623115822173</c:v>
                </c:pt>
                <c:pt idx="77">
                  <c:v>184.90650685722576</c:v>
                </c:pt>
                <c:pt idx="78">
                  <c:v>184.91334585815468</c:v>
                </c:pt>
                <c:pt idx="79">
                  <c:v>186.26077314658627</c:v>
                </c:pt>
                <c:pt idx="80">
                  <c:v>187.78156393781072</c:v>
                </c:pt>
                <c:pt idx="81">
                  <c:v>189.20507551251276</c:v>
                </c:pt>
                <c:pt idx="82">
                  <c:v>189.08431699793323</c:v>
                </c:pt>
                <c:pt idx="83">
                  <c:v>190.61752813030654</c:v>
                </c:pt>
                <c:pt idx="84">
                  <c:v>189.95790861225333</c:v>
                </c:pt>
                <c:pt idx="85">
                  <c:v>190.70728264100603</c:v>
                </c:pt>
                <c:pt idx="86">
                  <c:v>187.8793870508208</c:v>
                </c:pt>
              </c:numCache>
            </c:numRef>
          </c:yVal>
          <c:smooth val="0"/>
        </c:ser>
        <c:ser>
          <c:idx val="2"/>
          <c:order val="2"/>
          <c:tx>
            <c:v>Absolute angle of Shoulder, Standard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MICACHAR!$AZ$14:$AZ$73</c:f>
              <c:numCache>
                <c:ptCount val="60"/>
                <c:pt idx="0">
                  <c:v>-0.767</c:v>
                </c:pt>
                <c:pt idx="1">
                  <c:v>-0.733</c:v>
                </c:pt>
                <c:pt idx="2">
                  <c:v>-0.7</c:v>
                </c:pt>
                <c:pt idx="3">
                  <c:v>-0.667</c:v>
                </c:pt>
                <c:pt idx="4">
                  <c:v>-0.633</c:v>
                </c:pt>
                <c:pt idx="5">
                  <c:v>-0.6</c:v>
                </c:pt>
                <c:pt idx="6">
                  <c:v>-0.567</c:v>
                </c:pt>
                <c:pt idx="7">
                  <c:v>-0.533</c:v>
                </c:pt>
                <c:pt idx="8">
                  <c:v>-0.5</c:v>
                </c:pt>
                <c:pt idx="9">
                  <c:v>-0.467</c:v>
                </c:pt>
                <c:pt idx="10">
                  <c:v>-0.433</c:v>
                </c:pt>
                <c:pt idx="11">
                  <c:v>-0.4</c:v>
                </c:pt>
                <c:pt idx="12">
                  <c:v>-0.367</c:v>
                </c:pt>
                <c:pt idx="13">
                  <c:v>-0.333</c:v>
                </c:pt>
                <c:pt idx="14">
                  <c:v>-0.3</c:v>
                </c:pt>
                <c:pt idx="15">
                  <c:v>-0.267</c:v>
                </c:pt>
                <c:pt idx="16">
                  <c:v>-0.23299999999999998</c:v>
                </c:pt>
                <c:pt idx="17">
                  <c:v>-0.20000000000000007</c:v>
                </c:pt>
                <c:pt idx="18">
                  <c:v>-0.16700000000000004</c:v>
                </c:pt>
                <c:pt idx="19">
                  <c:v>-0.133</c:v>
                </c:pt>
                <c:pt idx="20">
                  <c:v>-0.09999999999999998</c:v>
                </c:pt>
                <c:pt idx="21">
                  <c:v>-0.06700000000000006</c:v>
                </c:pt>
                <c:pt idx="22">
                  <c:v>-0.03300000000000003</c:v>
                </c:pt>
                <c:pt idx="23">
                  <c:v>0</c:v>
                </c:pt>
                <c:pt idx="24">
                  <c:v>0.03300000000000003</c:v>
                </c:pt>
                <c:pt idx="25">
                  <c:v>0.06699999999999995</c:v>
                </c:pt>
                <c:pt idx="26">
                  <c:v>0.09999999999999998</c:v>
                </c:pt>
                <c:pt idx="27">
                  <c:v>0.133</c:v>
                </c:pt>
                <c:pt idx="28">
                  <c:v>0.16700000000000004</c:v>
                </c:pt>
                <c:pt idx="29">
                  <c:v>0.19999999999999996</c:v>
                </c:pt>
                <c:pt idx="30">
                  <c:v>0.23299999999999998</c:v>
                </c:pt>
                <c:pt idx="31">
                  <c:v>0.267</c:v>
                </c:pt>
                <c:pt idx="32">
                  <c:v>0.29999999999999993</c:v>
                </c:pt>
                <c:pt idx="33">
                  <c:v>0.3330000000000001</c:v>
                </c:pt>
                <c:pt idx="34">
                  <c:v>0.3669999999999999</c:v>
                </c:pt>
                <c:pt idx="35">
                  <c:v>0.4</c:v>
                </c:pt>
                <c:pt idx="36">
                  <c:v>0.43299999999999994</c:v>
                </c:pt>
                <c:pt idx="37">
                  <c:v>0.46699999999999997</c:v>
                </c:pt>
                <c:pt idx="38">
                  <c:v>0.4999999999999999</c:v>
                </c:pt>
                <c:pt idx="39">
                  <c:v>0.533</c:v>
                </c:pt>
                <c:pt idx="40">
                  <c:v>0.5670000000000001</c:v>
                </c:pt>
                <c:pt idx="41">
                  <c:v>0.6</c:v>
                </c:pt>
                <c:pt idx="42">
                  <c:v>0.6329999999999999</c:v>
                </c:pt>
                <c:pt idx="43">
                  <c:v>0.6669999999999999</c:v>
                </c:pt>
                <c:pt idx="44">
                  <c:v>0.7000000000000001</c:v>
                </c:pt>
                <c:pt idx="45">
                  <c:v>0.733</c:v>
                </c:pt>
                <c:pt idx="46">
                  <c:v>0.767</c:v>
                </c:pt>
                <c:pt idx="47">
                  <c:v>0.7999999999999999</c:v>
                </c:pt>
                <c:pt idx="48">
                  <c:v>0.8330000000000001</c:v>
                </c:pt>
                <c:pt idx="49">
                  <c:v>0.8669999999999999</c:v>
                </c:pt>
                <c:pt idx="50">
                  <c:v>0.9</c:v>
                </c:pt>
                <c:pt idx="51">
                  <c:v>0.9329999999999999</c:v>
                </c:pt>
                <c:pt idx="52">
                  <c:v>0.967</c:v>
                </c:pt>
                <c:pt idx="53">
                  <c:v>0.9999999999999999</c:v>
                </c:pt>
                <c:pt idx="54">
                  <c:v>1.033</c:v>
                </c:pt>
                <c:pt idx="55">
                  <c:v>1.0670000000000002</c:v>
                </c:pt>
                <c:pt idx="56">
                  <c:v>1.1</c:v>
                </c:pt>
                <c:pt idx="57">
                  <c:v>1.133</c:v>
                </c:pt>
                <c:pt idx="58">
                  <c:v>1.1669999999999998</c:v>
                </c:pt>
                <c:pt idx="59">
                  <c:v>1.2000000000000002</c:v>
                </c:pt>
              </c:numCache>
            </c:numRef>
          </c:xVal>
          <c:yVal>
            <c:numRef>
              <c:f>MICACHAR!$BD$14:$BD$73</c:f>
              <c:numCache>
                <c:ptCount val="60"/>
                <c:pt idx="0">
                  <c:v>76.22401711804724</c:v>
                </c:pt>
                <c:pt idx="1">
                  <c:v>76.4697760861811</c:v>
                </c:pt>
                <c:pt idx="2">
                  <c:v>78.2806538221013</c:v>
                </c:pt>
                <c:pt idx="3">
                  <c:v>80.54361030948947</c:v>
                </c:pt>
                <c:pt idx="4">
                  <c:v>80.54361030948947</c:v>
                </c:pt>
                <c:pt idx="5">
                  <c:v>83.78034185768189</c:v>
                </c:pt>
                <c:pt idx="6">
                  <c:v>86.88426908275368</c:v>
                </c:pt>
                <c:pt idx="7">
                  <c:v>87.88537688577138</c:v>
                </c:pt>
                <c:pt idx="8">
                  <c:v>88.94563968685065</c:v>
                </c:pt>
                <c:pt idx="9">
                  <c:v>93.17343482523201</c:v>
                </c:pt>
                <c:pt idx="10">
                  <c:v>97.37995769214514</c:v>
                </c:pt>
                <c:pt idx="11">
                  <c:v>100.48562030379277</c:v>
                </c:pt>
                <c:pt idx="12">
                  <c:v>103.77598288195276</c:v>
                </c:pt>
                <c:pt idx="13">
                  <c:v>108.42967724158002</c:v>
                </c:pt>
                <c:pt idx="14">
                  <c:v>110.80169414456833</c:v>
                </c:pt>
                <c:pt idx="15">
                  <c:v>115.59744391888671</c:v>
                </c:pt>
                <c:pt idx="16">
                  <c:v>119.47143071293473</c:v>
                </c:pt>
                <c:pt idx="17">
                  <c:v>123.68591965792805</c:v>
                </c:pt>
                <c:pt idx="18">
                  <c:v>128.9872366480838</c:v>
                </c:pt>
                <c:pt idx="19">
                  <c:v>133.5277763290341</c:v>
                </c:pt>
                <c:pt idx="20">
                  <c:v>138.71224801612496</c:v>
                </c:pt>
                <c:pt idx="21">
                  <c:v>141.839962698177</c:v>
                </c:pt>
                <c:pt idx="22">
                  <c:v>148.66899941704614</c:v>
                </c:pt>
                <c:pt idx="23">
                  <c:v>152.48597080371792</c:v>
                </c:pt>
                <c:pt idx="24">
                  <c:v>154.8533621693911</c:v>
                </c:pt>
                <c:pt idx="25">
                  <c:v>154.39592655576573</c:v>
                </c:pt>
                <c:pt idx="26">
                  <c:v>156.79970064586473</c:v>
                </c:pt>
                <c:pt idx="27">
                  <c:v>153.9026536173238</c:v>
                </c:pt>
                <c:pt idx="28">
                  <c:v>151.0468722219047</c:v>
                </c:pt>
                <c:pt idx="29">
                  <c:v>150.12180660107907</c:v>
                </c:pt>
                <c:pt idx="30">
                  <c:v>147.76886854974214</c:v>
                </c:pt>
                <c:pt idx="31">
                  <c:v>143.1273864661448</c:v>
                </c:pt>
                <c:pt idx="32">
                  <c:v>142.49309503236967</c:v>
                </c:pt>
                <c:pt idx="33">
                  <c:v>139.3957146070845</c:v>
                </c:pt>
                <c:pt idx="34">
                  <c:v>134.99668523732623</c:v>
                </c:pt>
                <c:pt idx="35">
                  <c:v>132.06079554511032</c:v>
                </c:pt>
                <c:pt idx="36">
                  <c:v>127.69038755159306</c:v>
                </c:pt>
                <c:pt idx="37">
                  <c:v>125.16239691910178</c:v>
                </c:pt>
                <c:pt idx="38">
                  <c:v>121.3243710576063</c:v>
                </c:pt>
                <c:pt idx="39">
                  <c:v>118.00461037763239</c:v>
                </c:pt>
                <c:pt idx="40">
                  <c:v>114.17425868804949</c:v>
                </c:pt>
                <c:pt idx="41">
                  <c:v>110.06637483574097</c:v>
                </c:pt>
                <c:pt idx="42">
                  <c:v>106.79297964741907</c:v>
                </c:pt>
                <c:pt idx="43">
                  <c:v>103.77598288195276</c:v>
                </c:pt>
                <c:pt idx="44">
                  <c:v>100.48562030379277</c:v>
                </c:pt>
                <c:pt idx="45">
                  <c:v>97.24709936779482</c:v>
                </c:pt>
                <c:pt idx="46">
                  <c:v>95.28384135477306</c:v>
                </c:pt>
                <c:pt idx="47">
                  <c:v>94.23007733245241</c:v>
                </c:pt>
                <c:pt idx="48">
                  <c:v>92.07608915904231</c:v>
                </c:pt>
                <c:pt idx="49">
                  <c:v>92.11462311422862</c:v>
                </c:pt>
                <c:pt idx="50">
                  <c:v>92.07608915904231</c:v>
                </c:pt>
                <c:pt idx="51">
                  <c:v>92.07608915904231</c:v>
                </c:pt>
                <c:pt idx="52">
                  <c:v>90</c:v>
                </c:pt>
                <c:pt idx="53">
                  <c:v>88.96492612166593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</c:numCache>
            </c:numRef>
          </c:yVal>
          <c:smooth val="0"/>
        </c:ser>
        <c:ser>
          <c:idx val="3"/>
          <c:order val="3"/>
          <c:tx>
            <c:v>Absolute angle of shoulder, Rocking Chair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'[2]MICAROCK'!$AZ$14:$AZ$100</c:f>
              <c:numCache>
                <c:ptCount val="87"/>
                <c:pt idx="0">
                  <c:v>-1.5</c:v>
                </c:pt>
                <c:pt idx="1">
                  <c:v>-1.466</c:v>
                </c:pt>
                <c:pt idx="2">
                  <c:v>-1.433</c:v>
                </c:pt>
                <c:pt idx="3">
                  <c:v>-1.4</c:v>
                </c:pt>
                <c:pt idx="4">
                  <c:v>-1.366</c:v>
                </c:pt>
                <c:pt idx="5">
                  <c:v>-1.333</c:v>
                </c:pt>
                <c:pt idx="6">
                  <c:v>-1.3</c:v>
                </c:pt>
                <c:pt idx="7">
                  <c:v>-1.266</c:v>
                </c:pt>
                <c:pt idx="8">
                  <c:v>-1.233</c:v>
                </c:pt>
                <c:pt idx="9">
                  <c:v>-1.2</c:v>
                </c:pt>
                <c:pt idx="10">
                  <c:v>-1.166</c:v>
                </c:pt>
                <c:pt idx="11">
                  <c:v>-1.133</c:v>
                </c:pt>
                <c:pt idx="12">
                  <c:v>-1.1</c:v>
                </c:pt>
                <c:pt idx="13">
                  <c:v>-1.066</c:v>
                </c:pt>
                <c:pt idx="14">
                  <c:v>-1.033</c:v>
                </c:pt>
                <c:pt idx="15">
                  <c:v>-1</c:v>
                </c:pt>
                <c:pt idx="16">
                  <c:v>-0.966</c:v>
                </c:pt>
                <c:pt idx="17">
                  <c:v>-0.933</c:v>
                </c:pt>
                <c:pt idx="18">
                  <c:v>-0.9</c:v>
                </c:pt>
                <c:pt idx="19">
                  <c:v>-0.866</c:v>
                </c:pt>
                <c:pt idx="20">
                  <c:v>-0.833</c:v>
                </c:pt>
                <c:pt idx="21">
                  <c:v>-0.8</c:v>
                </c:pt>
                <c:pt idx="22">
                  <c:v>-0.766</c:v>
                </c:pt>
                <c:pt idx="23">
                  <c:v>-0.733</c:v>
                </c:pt>
                <c:pt idx="24">
                  <c:v>-0.7</c:v>
                </c:pt>
                <c:pt idx="25">
                  <c:v>-0.666</c:v>
                </c:pt>
                <c:pt idx="26">
                  <c:v>-0.633</c:v>
                </c:pt>
                <c:pt idx="27">
                  <c:v>-0.6</c:v>
                </c:pt>
                <c:pt idx="28">
                  <c:v>-0.566</c:v>
                </c:pt>
                <c:pt idx="29">
                  <c:v>-0.533</c:v>
                </c:pt>
                <c:pt idx="30">
                  <c:v>-0.5</c:v>
                </c:pt>
                <c:pt idx="31">
                  <c:v>-0.46599999999999997</c:v>
                </c:pt>
                <c:pt idx="32">
                  <c:v>-0.43300000000000005</c:v>
                </c:pt>
                <c:pt idx="33">
                  <c:v>-0.3999999999999999</c:v>
                </c:pt>
                <c:pt idx="34">
                  <c:v>-0.3660000000000001</c:v>
                </c:pt>
                <c:pt idx="35">
                  <c:v>-0.33299999999999996</c:v>
                </c:pt>
                <c:pt idx="36">
                  <c:v>-0.30000000000000004</c:v>
                </c:pt>
                <c:pt idx="37">
                  <c:v>-0.266</c:v>
                </c:pt>
                <c:pt idx="38">
                  <c:v>-0.2330000000000001</c:v>
                </c:pt>
                <c:pt idx="39">
                  <c:v>-0.19999999999999996</c:v>
                </c:pt>
                <c:pt idx="40">
                  <c:v>-0.16599999999999993</c:v>
                </c:pt>
                <c:pt idx="41">
                  <c:v>-0.133</c:v>
                </c:pt>
                <c:pt idx="42">
                  <c:v>-0.10000000000000009</c:v>
                </c:pt>
                <c:pt idx="43">
                  <c:v>-0.06600000000000006</c:v>
                </c:pt>
                <c:pt idx="44">
                  <c:v>-0.03299999999999992</c:v>
                </c:pt>
                <c:pt idx="45">
                  <c:v>0</c:v>
                </c:pt>
                <c:pt idx="46">
                  <c:v>0.03400000000000003</c:v>
                </c:pt>
                <c:pt idx="47">
                  <c:v>0.06699999999999995</c:v>
                </c:pt>
                <c:pt idx="48">
                  <c:v>0.10000000000000009</c:v>
                </c:pt>
                <c:pt idx="49">
                  <c:v>0.1339999999999999</c:v>
                </c:pt>
                <c:pt idx="50">
                  <c:v>0.16700000000000004</c:v>
                </c:pt>
                <c:pt idx="51">
                  <c:v>0.19999999999999996</c:v>
                </c:pt>
                <c:pt idx="52">
                  <c:v>0.23399999999999999</c:v>
                </c:pt>
                <c:pt idx="53">
                  <c:v>0.2669999999999999</c:v>
                </c:pt>
                <c:pt idx="54">
                  <c:v>0.30000000000000004</c:v>
                </c:pt>
                <c:pt idx="55">
                  <c:v>0.3340000000000001</c:v>
                </c:pt>
                <c:pt idx="56">
                  <c:v>0.367</c:v>
                </c:pt>
                <c:pt idx="57">
                  <c:v>0.3999999999999999</c:v>
                </c:pt>
                <c:pt idx="58">
                  <c:v>0.43399999999999994</c:v>
                </c:pt>
                <c:pt idx="59">
                  <c:v>0.4670000000000001</c:v>
                </c:pt>
                <c:pt idx="60">
                  <c:v>0.5</c:v>
                </c:pt>
                <c:pt idx="61">
                  <c:v>0.5339999999999998</c:v>
                </c:pt>
                <c:pt idx="62">
                  <c:v>0.5670000000000002</c:v>
                </c:pt>
                <c:pt idx="63">
                  <c:v>0.6000000000000001</c:v>
                </c:pt>
                <c:pt idx="64">
                  <c:v>0.6339999999999999</c:v>
                </c:pt>
                <c:pt idx="65">
                  <c:v>0.6669999999999998</c:v>
                </c:pt>
                <c:pt idx="66">
                  <c:v>0.7000000000000002</c:v>
                </c:pt>
                <c:pt idx="67">
                  <c:v>0.734</c:v>
                </c:pt>
                <c:pt idx="68">
                  <c:v>0.7669999999999999</c:v>
                </c:pt>
                <c:pt idx="69">
                  <c:v>0.7999999999999998</c:v>
                </c:pt>
                <c:pt idx="70">
                  <c:v>0.8340000000000001</c:v>
                </c:pt>
                <c:pt idx="71">
                  <c:v>0.867</c:v>
                </c:pt>
                <c:pt idx="72">
                  <c:v>0.8999999999999999</c:v>
                </c:pt>
                <c:pt idx="73">
                  <c:v>0.9340000000000002</c:v>
                </c:pt>
                <c:pt idx="74">
                  <c:v>0.9670000000000001</c:v>
                </c:pt>
                <c:pt idx="75">
                  <c:v>1</c:v>
                </c:pt>
                <c:pt idx="76">
                  <c:v>1.0339999999999998</c:v>
                </c:pt>
                <c:pt idx="77">
                  <c:v>1.0670000000000002</c:v>
                </c:pt>
                <c:pt idx="78">
                  <c:v>1.1</c:v>
                </c:pt>
                <c:pt idx="79">
                  <c:v>1.134</c:v>
                </c:pt>
                <c:pt idx="80">
                  <c:v>1.1669999999999998</c:v>
                </c:pt>
                <c:pt idx="81">
                  <c:v>1.2000000000000002</c:v>
                </c:pt>
                <c:pt idx="82">
                  <c:v>1.234</c:v>
                </c:pt>
                <c:pt idx="83">
                  <c:v>1.267</c:v>
                </c:pt>
                <c:pt idx="84">
                  <c:v>1.2999999999999998</c:v>
                </c:pt>
                <c:pt idx="85">
                  <c:v>1.334</c:v>
                </c:pt>
                <c:pt idx="86">
                  <c:v>1.367</c:v>
                </c:pt>
              </c:numCache>
            </c:numRef>
          </c:xVal>
          <c:yVal>
            <c:numRef>
              <c:f>'[2]MICAROCK'!$BD$14:$BD$100</c:f>
              <c:numCache>
                <c:ptCount val="87"/>
                <c:pt idx="0">
                  <c:v>73.91462790455265</c:v>
                </c:pt>
                <c:pt idx="1">
                  <c:v>72.9026407454595</c:v>
                </c:pt>
                <c:pt idx="2">
                  <c:v>70.5651627171308</c:v>
                </c:pt>
                <c:pt idx="3">
                  <c:v>70.5651627171308</c:v>
                </c:pt>
                <c:pt idx="4">
                  <c:v>69.93362516425903</c:v>
                </c:pt>
                <c:pt idx="5">
                  <c:v>70.91173107164873</c:v>
                </c:pt>
                <c:pt idx="6">
                  <c:v>69.57229573533053</c:v>
                </c:pt>
                <c:pt idx="7">
                  <c:v>68.59208274132136</c:v>
                </c:pt>
                <c:pt idx="8">
                  <c:v>68.59208274132136</c:v>
                </c:pt>
                <c:pt idx="9">
                  <c:v>67.22254561112956</c:v>
                </c:pt>
                <c:pt idx="10">
                  <c:v>68.20361411680906</c:v>
                </c:pt>
                <c:pt idx="11">
                  <c:v>63.89079330788235</c:v>
                </c:pt>
                <c:pt idx="12">
                  <c:v>65.38125093310732</c:v>
                </c:pt>
                <c:pt idx="13">
                  <c:v>64.85999169473865</c:v>
                </c:pt>
                <c:pt idx="14">
                  <c:v>66.25538561163934</c:v>
                </c:pt>
                <c:pt idx="15">
                  <c:v>66.25538561163934</c:v>
                </c:pt>
                <c:pt idx="16">
                  <c:v>64.85999169473865</c:v>
                </c:pt>
                <c:pt idx="17">
                  <c:v>66.67086943065885</c:v>
                </c:pt>
                <c:pt idx="18">
                  <c:v>65.30237968216136</c:v>
                </c:pt>
                <c:pt idx="19">
                  <c:v>67.22254561112956</c:v>
                </c:pt>
                <c:pt idx="20">
                  <c:v>68.20361411680906</c:v>
                </c:pt>
                <c:pt idx="21">
                  <c:v>70.20629475801546</c:v>
                </c:pt>
                <c:pt idx="22">
                  <c:v>71.22721308682175</c:v>
                </c:pt>
                <c:pt idx="23">
                  <c:v>70.87157690863515</c:v>
                </c:pt>
                <c:pt idx="24">
                  <c:v>74.93703140003089</c:v>
                </c:pt>
                <c:pt idx="25">
                  <c:v>78.2806538221013</c:v>
                </c:pt>
                <c:pt idx="26">
                  <c:v>0</c:v>
                </c:pt>
                <c:pt idx="27">
                  <c:v>83.66597075208335</c:v>
                </c:pt>
                <c:pt idx="28">
                  <c:v>87.92391084095769</c:v>
                </c:pt>
                <c:pt idx="29">
                  <c:v>92.11462311422862</c:v>
                </c:pt>
                <c:pt idx="30">
                  <c:v>97.37995769214514</c:v>
                </c:pt>
                <c:pt idx="31">
                  <c:v>98.57762423627945</c:v>
                </c:pt>
                <c:pt idx="32">
                  <c:v>104.03064787182174</c:v>
                </c:pt>
                <c:pt idx="33">
                  <c:v>108.77278691317825</c:v>
                </c:pt>
                <c:pt idx="34">
                  <c:v>111.18898813991318</c:v>
                </c:pt>
                <c:pt idx="35">
                  <c:v>116.09071685732863</c:v>
                </c:pt>
                <c:pt idx="36">
                  <c:v>119.87156387357334</c:v>
                </c:pt>
                <c:pt idx="37">
                  <c:v>126.02339768625674</c:v>
                </c:pt>
                <c:pt idx="38">
                  <c:v>129.80187370072352</c:v>
                </c:pt>
                <c:pt idx="39">
                  <c:v>134.99668523732623</c:v>
                </c:pt>
                <c:pt idx="40">
                  <c:v>139.51100620200415</c:v>
                </c:pt>
                <c:pt idx="41">
                  <c:v>145.71059740367983</c:v>
                </c:pt>
                <c:pt idx="42">
                  <c:v>152.44515884480725</c:v>
                </c:pt>
                <c:pt idx="43">
                  <c:v>153.92272366904245</c:v>
                </c:pt>
                <c:pt idx="44">
                  <c:v>158.58545321597379</c:v>
                </c:pt>
                <c:pt idx="45">
                  <c:v>161.8949034170942</c:v>
                </c:pt>
                <c:pt idx="46">
                  <c:v>163.60925238959766</c:v>
                </c:pt>
                <c:pt idx="47">
                  <c:v>165.69866917246077</c:v>
                </c:pt>
                <c:pt idx="48">
                  <c:v>168.05494298682672</c:v>
                </c:pt>
                <c:pt idx="49">
                  <c:v>168.05494298682672</c:v>
                </c:pt>
                <c:pt idx="50">
                  <c:v>167.00442600651235</c:v>
                </c:pt>
                <c:pt idx="51">
                  <c:v>164.35660131313148</c:v>
                </c:pt>
                <c:pt idx="52">
                  <c:v>163.90799837920508</c:v>
                </c:pt>
                <c:pt idx="53">
                  <c:v>158.1969845914615</c:v>
                </c:pt>
                <c:pt idx="54">
                  <c:v>157.61821639612253</c:v>
                </c:pt>
                <c:pt idx="55">
                  <c:v>152.48597080371792</c:v>
                </c:pt>
                <c:pt idx="56">
                  <c:v>151.98876009702005</c:v>
                </c:pt>
                <c:pt idx="57">
                  <c:v>147.19805266822567</c:v>
                </c:pt>
                <c:pt idx="58">
                  <c:v>142.49309503236967</c:v>
                </c:pt>
                <c:pt idx="59">
                  <c:v>138.71224801612496</c:v>
                </c:pt>
                <c:pt idx="60">
                  <c:v>138.00969466763317</c:v>
                </c:pt>
                <c:pt idx="61">
                  <c:v>132.76534627786586</c:v>
                </c:pt>
                <c:pt idx="62">
                  <c:v>128.15340777647543</c:v>
                </c:pt>
                <c:pt idx="63">
                  <c:v>125.41303462073866</c:v>
                </c:pt>
                <c:pt idx="64">
                  <c:v>120.77978460408664</c:v>
                </c:pt>
                <c:pt idx="65">
                  <c:v>120.77978460408664</c:v>
                </c:pt>
                <c:pt idx="66">
                  <c:v>118.94649825274774</c:v>
                </c:pt>
                <c:pt idx="67">
                  <c:v>116.09071685732863</c:v>
                </c:pt>
                <c:pt idx="68">
                  <c:v>114.61874906689268</c:v>
                </c:pt>
                <c:pt idx="69">
                  <c:v>109.4348372828692</c:v>
                </c:pt>
                <c:pt idx="70">
                  <c:v>106.38411808505475</c:v>
                </c:pt>
                <c:pt idx="71">
                  <c:v>104.79122266982495</c:v>
                </c:pt>
                <c:pt idx="72">
                  <c:v>104.03064787182174</c:v>
                </c:pt>
                <c:pt idx="73">
                  <c:v>102.30229291766746</c:v>
                </c:pt>
                <c:pt idx="74">
                  <c:v>100.67906994018395</c:v>
                </c:pt>
                <c:pt idx="75">
                  <c:v>98.4209602384079</c:v>
                </c:pt>
                <c:pt idx="76">
                  <c:v>97.37995769214514</c:v>
                </c:pt>
                <c:pt idx="77">
                  <c:v>97.51774512838337</c:v>
                </c:pt>
                <c:pt idx="78">
                  <c:v>97.37995769214514</c:v>
                </c:pt>
                <c:pt idx="79">
                  <c:v>94.23007733245241</c:v>
                </c:pt>
                <c:pt idx="80">
                  <c:v>94.23007733245241</c:v>
                </c:pt>
                <c:pt idx="81">
                  <c:v>94.23007733245241</c:v>
                </c:pt>
                <c:pt idx="82">
                  <c:v>94.15331917340977</c:v>
                </c:pt>
                <c:pt idx="83">
                  <c:v>93.17343482523201</c:v>
                </c:pt>
                <c:pt idx="84">
                  <c:v>92.11462311422862</c:v>
                </c:pt>
                <c:pt idx="85">
                  <c:v>94.23007733245241</c:v>
                </c:pt>
                <c:pt idx="86">
                  <c:v>95.38307921883604</c:v>
                </c:pt>
              </c:numCache>
            </c:numRef>
          </c:yVal>
          <c:smooth val="0"/>
        </c:ser>
        <c:axId val="32812909"/>
        <c:axId val="26880726"/>
      </c:scatterChart>
      <c:valAx>
        <c:axId val="32812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Normalized for Phases of Movement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crossBetween val="midCat"/>
        <c:dispUnits/>
      </c:valAx>
      <c:valAx>
        <c:axId val="26880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(deg.)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129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25"/>
          <c:y val="0.921"/>
          <c:w val="0.641"/>
          <c:h val="0.07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ICARO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data\Excel\MICAR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CAROCK"/>
    </sheetNames>
    <sheetDataSet>
      <sheetData sheetId="0">
        <row r="14">
          <cell r="AV14">
            <v>-1.134</v>
          </cell>
        </row>
        <row r="15">
          <cell r="AJ15">
            <v>-0.40613260229464915</v>
          </cell>
          <cell r="AV15">
            <v>-1.0999999999999999</v>
          </cell>
        </row>
        <row r="16">
          <cell r="AJ16">
            <v>-0.2061430632859204</v>
          </cell>
          <cell r="AV16">
            <v>-1.067</v>
          </cell>
        </row>
        <row r="17">
          <cell r="AJ17">
            <v>-0.10153315057366229</v>
          </cell>
          <cell r="AV17">
            <v>-1.0339999999999998</v>
          </cell>
        </row>
        <row r="18">
          <cell r="AJ18">
            <v>-0.20306630114732457</v>
          </cell>
          <cell r="AV18">
            <v>-0.9999999999999999</v>
          </cell>
        </row>
        <row r="19">
          <cell r="AJ19">
            <v>-0.2061430632859204</v>
          </cell>
          <cell r="AV19">
            <v>-0.9669999999999999</v>
          </cell>
        </row>
        <row r="20">
          <cell r="AJ20">
            <v>-0.20306630114732457</v>
          </cell>
          <cell r="AV20">
            <v>-0.9339999999999999</v>
          </cell>
        </row>
        <row r="21">
          <cell r="AJ21">
            <v>-0.40613260229464915</v>
          </cell>
          <cell r="AV21">
            <v>-0.8999999999999999</v>
          </cell>
        </row>
        <row r="22">
          <cell r="AJ22">
            <v>-0.41228612657184105</v>
          </cell>
          <cell r="AV22">
            <v>-0.8669999999999999</v>
          </cell>
        </row>
        <row r="23">
          <cell r="AJ23">
            <v>-0.20306630114732457</v>
          </cell>
          <cell r="AV23">
            <v>-0.8339999999999999</v>
          </cell>
        </row>
        <row r="24">
          <cell r="AJ24">
            <v>-0.5076657528683114</v>
          </cell>
          <cell r="AV24">
            <v>-0.7999999999999998</v>
          </cell>
        </row>
        <row r="25">
          <cell r="AJ25">
            <v>-0.30921459492888065</v>
          </cell>
          <cell r="AV25">
            <v>-0.7669999999999999</v>
          </cell>
        </row>
        <row r="26">
          <cell r="AJ26">
            <v>-0.10153315057366229</v>
          </cell>
          <cell r="AV26">
            <v>-0.7339999999999999</v>
          </cell>
        </row>
        <row r="27">
          <cell r="AJ27">
            <v>-0.10153315057366229</v>
          </cell>
          <cell r="AV27">
            <v>-0.7</v>
          </cell>
        </row>
        <row r="28">
          <cell r="AJ28">
            <v>0.1030715316429602</v>
          </cell>
          <cell r="AV28">
            <v>-0.6669999999999998</v>
          </cell>
        </row>
        <row r="29">
          <cell r="AJ29">
            <v>-0.10153315057366229</v>
          </cell>
          <cell r="AV29">
            <v>-0.6339999999999999</v>
          </cell>
        </row>
        <row r="30">
          <cell r="AJ30">
            <v>0.10153315057366237</v>
          </cell>
          <cell r="AV30">
            <v>-0.5999999999999999</v>
          </cell>
        </row>
        <row r="31">
          <cell r="AJ31">
            <v>0.10307153164296029</v>
          </cell>
          <cell r="AV31">
            <v>-0.567</v>
          </cell>
        </row>
        <row r="32">
          <cell r="AJ32">
            <v>0</v>
          </cell>
          <cell r="AV32">
            <v>-0.5339999999999999</v>
          </cell>
        </row>
        <row r="33">
          <cell r="AJ33">
            <v>0.3045994517209866</v>
          </cell>
          <cell r="AV33">
            <v>-0.4999999999999999</v>
          </cell>
        </row>
        <row r="34">
          <cell r="AJ34">
            <v>0.41228612657184116</v>
          </cell>
          <cell r="AV34">
            <v>-0.46699999999999986</v>
          </cell>
        </row>
        <row r="35">
          <cell r="AJ35">
            <v>0.4061326022946495</v>
          </cell>
          <cell r="AV35">
            <v>-0.43399999999999994</v>
          </cell>
        </row>
        <row r="36">
          <cell r="AJ36">
            <v>0.4061326022946488</v>
          </cell>
          <cell r="AV36">
            <v>-0.3999999999999999</v>
          </cell>
        </row>
        <row r="37">
          <cell r="AJ37">
            <v>0.6184291898577607</v>
          </cell>
          <cell r="AV37">
            <v>-0.3669999999999999</v>
          </cell>
        </row>
        <row r="38">
          <cell r="AJ38">
            <v>0.7107320540156367</v>
          </cell>
          <cell r="AV38">
            <v>-0.33399999999999985</v>
          </cell>
        </row>
        <row r="39">
          <cell r="AJ39">
            <v>1.624530409178598</v>
          </cell>
          <cell r="AV39">
            <v>-0.29999999999999993</v>
          </cell>
        </row>
        <row r="40">
          <cell r="AJ40">
            <v>0.927643784786641</v>
          </cell>
          <cell r="AV40">
            <v>-0.2669999999999999</v>
          </cell>
        </row>
        <row r="41">
          <cell r="AJ41">
            <v>0.1015331505736622</v>
          </cell>
          <cell r="AV41">
            <v>-0.23399999999999987</v>
          </cell>
        </row>
        <row r="42">
          <cell r="AJ42">
            <v>1.1168646563102862</v>
          </cell>
          <cell r="AV42">
            <v>-0.19999999999999984</v>
          </cell>
        </row>
        <row r="43">
          <cell r="AJ43">
            <v>1.2368583797155235</v>
          </cell>
          <cell r="AV43">
            <v>-0.16699999999999993</v>
          </cell>
        </row>
        <row r="44">
          <cell r="AJ44">
            <v>1.1168646563102842</v>
          </cell>
          <cell r="AV44">
            <v>-0.1339999999999999</v>
          </cell>
        </row>
        <row r="45">
          <cell r="AJ45">
            <v>1.2183978068839485</v>
          </cell>
          <cell r="AV45">
            <v>-0.09999999999999987</v>
          </cell>
        </row>
        <row r="46">
          <cell r="AJ46">
            <v>1.3399299113584817</v>
          </cell>
          <cell r="AV46">
            <v>-0.06699999999999995</v>
          </cell>
        </row>
        <row r="47">
          <cell r="AJ47">
            <v>1.1168646563102862</v>
          </cell>
          <cell r="AV47">
            <v>-0.03399999999999981</v>
          </cell>
        </row>
        <row r="48">
          <cell r="AJ48">
            <v>1.319930957457611</v>
          </cell>
          <cell r="AU48">
            <v>1.0660000000000003</v>
          </cell>
          <cell r="AV48">
            <v>0</v>
          </cell>
        </row>
        <row r="49">
          <cell r="AJ49">
            <v>1.546072974644402</v>
          </cell>
          <cell r="AV49">
            <v>0.03300000000000014</v>
          </cell>
        </row>
        <row r="50">
          <cell r="AJ50">
            <v>1.5229972586049356</v>
          </cell>
          <cell r="AV50">
            <v>0.06600000000000006</v>
          </cell>
        </row>
        <row r="51">
          <cell r="AJ51">
            <v>1.5229972586049356</v>
          </cell>
          <cell r="AV51">
            <v>0.10000000000000009</v>
          </cell>
        </row>
        <row r="52">
          <cell r="AJ52">
            <v>1.546072974644402</v>
          </cell>
          <cell r="AV52">
            <v>0.133</v>
          </cell>
        </row>
        <row r="53">
          <cell r="AJ53">
            <v>1.4214641080312687</v>
          </cell>
          <cell r="AV53">
            <v>0.16600000000000015</v>
          </cell>
        </row>
        <row r="54">
          <cell r="AJ54">
            <v>1.5229972586049356</v>
          </cell>
          <cell r="AV54">
            <v>0.20000000000000018</v>
          </cell>
        </row>
        <row r="55">
          <cell r="AJ55">
            <v>1.6491445062873675</v>
          </cell>
          <cell r="AV55">
            <v>0.2330000000000001</v>
          </cell>
        </row>
        <row r="56">
          <cell r="AJ56">
            <v>1.4214641080312733</v>
          </cell>
          <cell r="AV56">
            <v>0.266</v>
          </cell>
        </row>
        <row r="57">
          <cell r="AJ57">
            <v>1.6245304091785926</v>
          </cell>
          <cell r="AV57">
            <v>0.30000000000000004</v>
          </cell>
        </row>
        <row r="58">
          <cell r="AJ58">
            <v>1.546072974644402</v>
          </cell>
          <cell r="AV58">
            <v>0.3330000000000002</v>
          </cell>
        </row>
        <row r="59">
          <cell r="AJ59">
            <v>1.1168646563102862</v>
          </cell>
          <cell r="AV59">
            <v>0.3660000000000001</v>
          </cell>
        </row>
        <row r="60">
          <cell r="AJ60">
            <v>1.1168646563102862</v>
          </cell>
          <cell r="AV60">
            <v>0.40000000000000013</v>
          </cell>
        </row>
        <row r="61">
          <cell r="AJ61">
            <v>1.0307153164296012</v>
          </cell>
          <cell r="AV61">
            <v>0.43300000000000005</v>
          </cell>
        </row>
        <row r="62">
          <cell r="AJ62">
            <v>0.6091989034419742</v>
          </cell>
          <cell r="AV62">
            <v>0.4660000000000002</v>
          </cell>
        </row>
        <row r="63">
          <cell r="AJ63">
            <v>0.6091989034419742</v>
          </cell>
          <cell r="AV63">
            <v>0.5</v>
          </cell>
        </row>
        <row r="64">
          <cell r="AJ64">
            <v>0.6184291898577607</v>
          </cell>
          <cell r="AV64">
            <v>0.5330000000000001</v>
          </cell>
        </row>
        <row r="65">
          <cell r="AJ65">
            <v>0.507665752868312</v>
          </cell>
          <cell r="AV65">
            <v>0.5660000000000001</v>
          </cell>
        </row>
        <row r="66">
          <cell r="AJ66">
            <v>0.3045994517209871</v>
          </cell>
          <cell r="AV66">
            <v>0.6000000000000001</v>
          </cell>
        </row>
        <row r="67">
          <cell r="AJ67">
            <v>0.30921459492888037</v>
          </cell>
          <cell r="AV67">
            <v>0.633</v>
          </cell>
        </row>
        <row r="68">
          <cell r="AJ68">
            <v>0.3045994517209861</v>
          </cell>
          <cell r="AV68">
            <v>0.6660000000000001</v>
          </cell>
        </row>
        <row r="69">
          <cell r="AJ69">
            <v>0.10153315057366237</v>
          </cell>
          <cell r="AV69">
            <v>0.7000000000000002</v>
          </cell>
        </row>
        <row r="70">
          <cell r="AJ70">
            <v>0.10307153164296047</v>
          </cell>
          <cell r="AV70">
            <v>0.7330000000000001</v>
          </cell>
        </row>
        <row r="71">
          <cell r="AJ71">
            <v>0</v>
          </cell>
          <cell r="AV71">
            <v>0.766</v>
          </cell>
        </row>
        <row r="72">
          <cell r="AJ72">
            <v>-0.10153315057366204</v>
          </cell>
          <cell r="AV72">
            <v>0.8</v>
          </cell>
        </row>
        <row r="73">
          <cell r="AJ73">
            <v>0</v>
          </cell>
          <cell r="AV73">
            <v>0.8330000000000002</v>
          </cell>
        </row>
        <row r="74">
          <cell r="AJ74">
            <v>0.10153315057366272</v>
          </cell>
          <cell r="AV74">
            <v>0.8660000000000001</v>
          </cell>
        </row>
        <row r="75">
          <cell r="AJ75">
            <v>-0.20306630114732407</v>
          </cell>
          <cell r="AV75">
            <v>0.8999999999999999</v>
          </cell>
        </row>
        <row r="76">
          <cell r="AJ76">
            <v>-0.20614306328591955</v>
          </cell>
          <cell r="AV76">
            <v>0.9330000000000003</v>
          </cell>
        </row>
        <row r="77">
          <cell r="AJ77">
            <v>-0.20306630114732543</v>
          </cell>
          <cell r="AV77">
            <v>0.9660000000000002</v>
          </cell>
        </row>
        <row r="78">
          <cell r="AJ78">
            <v>-0.10153315057366272</v>
          </cell>
          <cell r="AV78">
            <v>1</v>
          </cell>
        </row>
        <row r="79">
          <cell r="AJ79">
            <v>0</v>
          </cell>
          <cell r="AV79">
            <v>1.033</v>
          </cell>
        </row>
        <row r="80">
          <cell r="AJ80">
            <v>-0.10153315057366204</v>
          </cell>
          <cell r="AV80">
            <v>1.0660000000000003</v>
          </cell>
        </row>
        <row r="81">
          <cell r="AJ81">
            <v>0</v>
          </cell>
          <cell r="AV81">
            <v>1.1</v>
          </cell>
        </row>
        <row r="82">
          <cell r="AJ82">
            <v>-0.4122861265718419</v>
          </cell>
          <cell r="AV82">
            <v>1.133</v>
          </cell>
        </row>
        <row r="83">
          <cell r="AJ83">
            <v>-0.6091989034419723</v>
          </cell>
          <cell r="AV83">
            <v>1.166</v>
          </cell>
        </row>
        <row r="84">
          <cell r="AJ84">
            <v>-0.20306630114732407</v>
          </cell>
          <cell r="AV84">
            <v>1.2000000000000002</v>
          </cell>
        </row>
        <row r="85">
          <cell r="AJ85">
            <v>-0.10307153164296047</v>
          </cell>
          <cell r="AV85">
            <v>1.233</v>
          </cell>
        </row>
        <row r="86">
          <cell r="AJ86">
            <v>-0.10153315057366204</v>
          </cell>
          <cell r="AV86">
            <v>1.266</v>
          </cell>
        </row>
        <row r="87">
          <cell r="AJ87">
            <v>-0.20306630114732407</v>
          </cell>
          <cell r="AV87">
            <v>1.3000000000000003</v>
          </cell>
        </row>
        <row r="88">
          <cell r="AJ88">
            <v>-0.3092145949288814</v>
          </cell>
          <cell r="AV88">
            <v>1.3330000000000002</v>
          </cell>
        </row>
        <row r="89">
          <cell r="AJ89">
            <v>0</v>
          </cell>
          <cell r="AV89">
            <v>1.366</v>
          </cell>
        </row>
        <row r="90">
          <cell r="AJ90">
            <v>0.10153315057366204</v>
          </cell>
          <cell r="AV90">
            <v>1.4</v>
          </cell>
        </row>
        <row r="91">
          <cell r="AJ91">
            <v>0.10307153164295978</v>
          </cell>
          <cell r="AV91">
            <v>1.4330000000000003</v>
          </cell>
        </row>
        <row r="92">
          <cell r="AJ92">
            <v>-0.10153315057366272</v>
          </cell>
          <cell r="AV92">
            <v>1.4660000000000002</v>
          </cell>
        </row>
        <row r="93">
          <cell r="AJ93">
            <v>-0.10153315057366272</v>
          </cell>
          <cell r="AV93">
            <v>1.5</v>
          </cell>
        </row>
        <row r="94">
          <cell r="AJ94">
            <v>0.10307153164295978</v>
          </cell>
          <cell r="AV94">
            <v>1.533</v>
          </cell>
        </row>
        <row r="95">
          <cell r="AJ95">
            <v>0</v>
          </cell>
          <cell r="AV95">
            <v>1.5660000000000003</v>
          </cell>
        </row>
        <row r="96">
          <cell r="AJ96">
            <v>-0.10153315057366272</v>
          </cell>
          <cell r="AV96">
            <v>1.6</v>
          </cell>
        </row>
        <row r="97">
          <cell r="AJ97">
            <v>0</v>
          </cell>
          <cell r="AV97">
            <v>1.633</v>
          </cell>
        </row>
        <row r="98">
          <cell r="AJ98">
            <v>0.20306630114732407</v>
          </cell>
          <cell r="AV98">
            <v>1.666</v>
          </cell>
        </row>
        <row r="99">
          <cell r="AJ99">
            <v>0.20306630114732407</v>
          </cell>
          <cell r="AV99">
            <v>1.7000000000000002</v>
          </cell>
        </row>
        <row r="100">
          <cell r="AJ100">
            <v>0.7417222358244638</v>
          </cell>
          <cell r="AV100">
            <v>1.733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AROCK"/>
    </sheetNames>
    <sheetDataSet>
      <sheetData sheetId="0">
        <row r="14">
          <cell r="AG14">
            <v>131.90618857239411</v>
          </cell>
          <cell r="AI14">
            <v>0</v>
          </cell>
          <cell r="AZ14">
            <v>-1.5</v>
          </cell>
          <cell r="BD14">
            <v>73.91462790455265</v>
          </cell>
        </row>
        <row r="15">
          <cell r="AG15">
            <v>133.12886882206752</v>
          </cell>
          <cell r="AI15">
            <v>0</v>
          </cell>
          <cell r="AW15">
            <v>44.04497024860271</v>
          </cell>
          <cell r="AX15">
            <v>25.711658997387055</v>
          </cell>
          <cell r="AZ15">
            <v>-1.466</v>
          </cell>
          <cell r="BD15">
            <v>72.9026407454595</v>
          </cell>
        </row>
        <row r="16">
          <cell r="AG16">
            <v>134.8572015790505</v>
          </cell>
          <cell r="AI16">
            <v>-0.006802721088435374</v>
          </cell>
          <cell r="AW16">
            <v>10.861441847288146</v>
          </cell>
          <cell r="AX16">
            <v>45.836889911422695</v>
          </cell>
          <cell r="AZ16">
            <v>-1.433</v>
          </cell>
          <cell r="BD16">
            <v>70.5651627171308</v>
          </cell>
        </row>
        <row r="17">
          <cell r="AG17">
            <v>133.84572398398853</v>
          </cell>
          <cell r="AI17">
            <v>-0.02040816326530612</v>
          </cell>
          <cell r="AW17">
            <v>11.843282398644273</v>
          </cell>
          <cell r="AX17">
            <v>15.973607497772223</v>
          </cell>
          <cell r="AZ17">
            <v>-1.4</v>
          </cell>
          <cell r="BD17">
            <v>70.5651627171308</v>
          </cell>
        </row>
        <row r="18">
          <cell r="AG18">
            <v>135.65070149975966</v>
          </cell>
          <cell r="AI18">
            <v>-0.02040816326530612</v>
          </cell>
          <cell r="AW18">
            <v>2.360245253845336</v>
          </cell>
          <cell r="AX18">
            <v>-30.169969390897858</v>
          </cell>
          <cell r="AZ18">
            <v>-1.366</v>
          </cell>
          <cell r="BD18">
            <v>69.93362516425903</v>
          </cell>
        </row>
        <row r="19">
          <cell r="AG19">
            <v>134.00386041599617</v>
          </cell>
          <cell r="AI19">
            <v>-0.013605442176870748</v>
          </cell>
          <cell r="AW19">
            <v>2.5168983415720834</v>
          </cell>
          <cell r="AX19">
            <v>19.568620421281288</v>
          </cell>
          <cell r="AZ19">
            <v>-1.333</v>
          </cell>
          <cell r="BD19">
            <v>70.91173107164873</v>
          </cell>
        </row>
        <row r="20">
          <cell r="AG20">
            <v>135.81681679030342</v>
          </cell>
          <cell r="AI20">
            <v>-0.027210884353741496</v>
          </cell>
          <cell r="AW20">
            <v>35.05648764135699</v>
          </cell>
          <cell r="AX20">
            <v>36.3090661972158</v>
          </cell>
          <cell r="AZ20">
            <v>-1.3</v>
          </cell>
          <cell r="BD20">
            <v>69.57229573533053</v>
          </cell>
        </row>
        <row r="21">
          <cell r="AG21">
            <v>136.3526450879671</v>
          </cell>
          <cell r="AI21">
            <v>-0.027210884353741496</v>
          </cell>
          <cell r="AW21">
            <v>29.48686877369606</v>
          </cell>
          <cell r="AX21">
            <v>48.53744845888804</v>
          </cell>
          <cell r="AZ21">
            <v>-1.266</v>
          </cell>
          <cell r="BD21">
            <v>68.59208274132136</v>
          </cell>
        </row>
        <row r="22">
          <cell r="AG22">
            <v>137.79243699814106</v>
          </cell>
          <cell r="AI22">
            <v>-0.034013605442176874</v>
          </cell>
          <cell r="AW22">
            <v>23.011489803858854</v>
          </cell>
          <cell r="AX22">
            <v>24.147600597724725</v>
          </cell>
          <cell r="AZ22">
            <v>-1.233</v>
          </cell>
          <cell r="BD22">
            <v>68.59208274132136</v>
          </cell>
        </row>
        <row r="23">
          <cell r="AG23">
            <v>137.87140341502177</v>
          </cell>
          <cell r="AI23">
            <v>-0.034013605442176874</v>
          </cell>
          <cell r="AW23">
            <v>-4.523732017494426</v>
          </cell>
          <cell r="AX23">
            <v>-52.34511197531693</v>
          </cell>
          <cell r="AZ23">
            <v>-1.2</v>
          </cell>
          <cell r="BD23">
            <v>67.22254561112956</v>
          </cell>
        </row>
        <row r="24">
          <cell r="AG24">
            <v>137.48934695296893</v>
          </cell>
          <cell r="AI24">
            <v>-0.034013605442176874</v>
          </cell>
          <cell r="AW24">
            <v>4.039084747719515</v>
          </cell>
          <cell r="AX24">
            <v>-0.02081106071228132</v>
          </cell>
          <cell r="AZ24">
            <v>-1.166</v>
          </cell>
          <cell r="BD24">
            <v>68.20361411680906</v>
          </cell>
        </row>
        <row r="25">
          <cell r="AG25">
            <v>138.14202209311898</v>
          </cell>
          <cell r="AI25">
            <v>-0.047619047619047616</v>
          </cell>
          <cell r="AW25">
            <v>7.181128567003208</v>
          </cell>
          <cell r="AX25">
            <v>2.4114569460140722</v>
          </cell>
          <cell r="AZ25">
            <v>-1.133</v>
          </cell>
          <cell r="BD25">
            <v>63.89079330788235</v>
          </cell>
        </row>
        <row r="26">
          <cell r="AG26">
            <v>137.96330143839114</v>
          </cell>
          <cell r="AI26">
            <v>-0.047619047619047616</v>
          </cell>
          <cell r="AW26">
            <v>42.69360534501858</v>
          </cell>
          <cell r="AX26">
            <v>16.551314383400875</v>
          </cell>
          <cell r="AZ26">
            <v>-1.1</v>
          </cell>
          <cell r="BD26">
            <v>65.38125093310732</v>
          </cell>
        </row>
        <row r="27">
          <cell r="AG27">
            <v>141.00249365123523</v>
          </cell>
          <cell r="AI27">
            <v>-0.05442176870748299</v>
          </cell>
          <cell r="AW27">
            <v>54.00730945981184</v>
          </cell>
          <cell r="AX27">
            <v>77.01951188620669</v>
          </cell>
          <cell r="AZ27">
            <v>-1.066</v>
          </cell>
          <cell r="BD27">
            <v>64.85999169473865</v>
          </cell>
        </row>
        <row r="28">
          <cell r="AG28">
            <v>141.58179117219854</v>
          </cell>
          <cell r="AI28">
            <v>-0.061224489795918366</v>
          </cell>
          <cell r="AW28">
            <v>-38.16245148688884</v>
          </cell>
          <cell r="AX28">
            <v>-18.119069856582264</v>
          </cell>
          <cell r="AZ28">
            <v>-1.033</v>
          </cell>
          <cell r="BD28">
            <v>66.25538561163934</v>
          </cell>
        </row>
        <row r="29">
          <cell r="AG29">
            <v>138.48377185310056</v>
          </cell>
          <cell r="AI29">
            <v>-0.047619047619047616</v>
          </cell>
          <cell r="AW29">
            <v>-42.7490883076926</v>
          </cell>
          <cell r="AX29">
            <v>-19.648707168863833</v>
          </cell>
          <cell r="AZ29">
            <v>-1</v>
          </cell>
          <cell r="BD29">
            <v>66.25538561163934</v>
          </cell>
        </row>
        <row r="30">
          <cell r="AG30">
            <v>138.71760225558313</v>
          </cell>
          <cell r="AI30">
            <v>-0.061224489795918366</v>
          </cell>
          <cell r="AW30">
            <v>25.18024982272559</v>
          </cell>
          <cell r="AX30">
            <v>41.729376858271394</v>
          </cell>
          <cell r="AZ30">
            <v>-0.966</v>
          </cell>
          <cell r="BD30">
            <v>64.85999169473865</v>
          </cell>
        </row>
        <row r="31">
          <cell r="AG31">
            <v>140.17084859122318</v>
          </cell>
          <cell r="AI31">
            <v>-0.061224489795918366</v>
          </cell>
          <cell r="AW31">
            <v>7.511535448573908</v>
          </cell>
          <cell r="AX31">
            <v>-46.81125907378785</v>
          </cell>
          <cell r="AZ31">
            <v>-0.933</v>
          </cell>
          <cell r="BD31">
            <v>66.67086943065885</v>
          </cell>
        </row>
        <row r="32">
          <cell r="AG32">
            <v>139.213363595189</v>
          </cell>
          <cell r="AI32">
            <v>-0.05442176870748299</v>
          </cell>
          <cell r="AW32">
            <v>-41.19338656448008</v>
          </cell>
          <cell r="AX32">
            <v>-40.91967048320954</v>
          </cell>
          <cell r="AZ32">
            <v>-0.9</v>
          </cell>
          <cell r="BD32">
            <v>65.30237968216136</v>
          </cell>
        </row>
        <row r="33">
          <cell r="AG33">
            <v>137.410891691403</v>
          </cell>
          <cell r="AI33">
            <v>-0.05442176870748299</v>
          </cell>
          <cell r="AW33">
            <v>-38.66121445936674</v>
          </cell>
          <cell r="AX33">
            <v>15.35006682677409</v>
          </cell>
          <cell r="AZ33">
            <v>-0.866</v>
          </cell>
          <cell r="BD33">
            <v>67.22254561112956</v>
          </cell>
        </row>
        <row r="34">
          <cell r="AG34">
            <v>136.62306222641143</v>
          </cell>
          <cell r="AI34">
            <v>-0.05442176870748299</v>
          </cell>
          <cell r="AW34">
            <v>-4.533556682562104</v>
          </cell>
          <cell r="AX34">
            <v>22.181336037957344</v>
          </cell>
          <cell r="AZ34">
            <v>-0.833</v>
          </cell>
          <cell r="BD34">
            <v>68.20361411680906</v>
          </cell>
        </row>
        <row r="35">
          <cell r="AG35">
            <v>137.1116769503539</v>
          </cell>
          <cell r="AI35">
            <v>-0.05442176870748299</v>
          </cell>
          <cell r="AW35">
            <v>-28.81600024746044</v>
          </cell>
          <cell r="AX35">
            <v>-36.22607008854427</v>
          </cell>
          <cell r="AZ35">
            <v>-0.8</v>
          </cell>
          <cell r="BD35">
            <v>70.20629475801546</v>
          </cell>
        </row>
        <row r="36">
          <cell r="AG36">
            <v>134.6923902098316</v>
          </cell>
          <cell r="AI36">
            <v>-0.04081632653061224</v>
          </cell>
          <cell r="AW36">
            <v>-60.82184094217402</v>
          </cell>
          <cell r="AX36">
            <v>-42.60413163580339</v>
          </cell>
          <cell r="AZ36">
            <v>-0.766</v>
          </cell>
          <cell r="BD36">
            <v>71.22721308682175</v>
          </cell>
        </row>
        <row r="37">
          <cell r="AG37">
            <v>133.03661360722825</v>
          </cell>
          <cell r="AI37">
            <v>-0.047619047619047616</v>
          </cell>
          <cell r="AW37">
            <v>-56.64782438480274</v>
          </cell>
          <cell r="AX37">
            <v>-9.107910560523388</v>
          </cell>
          <cell r="AZ37">
            <v>-0.733</v>
          </cell>
          <cell r="BD37">
            <v>70.87157690863515</v>
          </cell>
        </row>
        <row r="38">
          <cell r="AG38">
            <v>130.9536338004346</v>
          </cell>
          <cell r="AI38">
            <v>-0.034013605442176874</v>
          </cell>
          <cell r="AW38">
            <v>-66.53611014710762</v>
          </cell>
          <cell r="AX38">
            <v>-38.05858745414634</v>
          </cell>
          <cell r="AZ38">
            <v>-0.7</v>
          </cell>
          <cell r="BD38">
            <v>74.93703140003089</v>
          </cell>
        </row>
        <row r="39">
          <cell r="AG39">
            <v>128.57869422737204</v>
          </cell>
          <cell r="AI39">
            <v>-0.034013605442176874</v>
          </cell>
          <cell r="AW39">
            <v>-153.18737577020065</v>
          </cell>
          <cell r="AX39">
            <v>-29.283383638680125</v>
          </cell>
          <cell r="AZ39">
            <v>-0.666</v>
          </cell>
          <cell r="BD39">
            <v>78.2806538221013</v>
          </cell>
        </row>
        <row r="40">
          <cell r="AG40">
            <v>120.69007962383117</v>
          </cell>
          <cell r="AI40">
            <v>-0.02040816326530612</v>
          </cell>
          <cell r="AW40">
            <v>-62.0308255618314</v>
          </cell>
          <cell r="AX40">
            <v>-40.771055910290485</v>
          </cell>
          <cell r="AZ40">
            <v>-0.633</v>
          </cell>
          <cell r="BD40" t="e">
            <v>#DIV/0!</v>
          </cell>
        </row>
        <row r="41">
          <cell r="AG41">
            <v>124.48465974029116</v>
          </cell>
          <cell r="AI41">
            <v>-0.013605442176870748</v>
          </cell>
          <cell r="AW41">
            <v>-22.3402104486811</v>
          </cell>
          <cell r="AX41">
            <v>-31.943822277961967</v>
          </cell>
          <cell r="AZ41">
            <v>-0.6</v>
          </cell>
          <cell r="BD41">
            <v>83.66597075208335</v>
          </cell>
        </row>
        <row r="42">
          <cell r="AG42">
            <v>119.19328552376953</v>
          </cell>
          <cell r="AI42">
            <v>-0.02040816326530612</v>
          </cell>
          <cell r="AW42">
            <v>-134.76027702750486</v>
          </cell>
          <cell r="AX42">
            <v>0.6467927765997317</v>
          </cell>
          <cell r="AZ42">
            <v>-0.566</v>
          </cell>
          <cell r="BD42">
            <v>87.92391084095769</v>
          </cell>
        </row>
        <row r="43">
          <cell r="AG43">
            <v>115.45572117944835</v>
          </cell>
          <cell r="AI43">
            <v>-0.013605442176870748</v>
          </cell>
          <cell r="AW43">
            <v>-132.28117138562382</v>
          </cell>
          <cell r="AX43">
            <v>-66.5614274261218</v>
          </cell>
          <cell r="AZ43">
            <v>-0.533</v>
          </cell>
          <cell r="BD43">
            <v>92.11462311422862</v>
          </cell>
        </row>
        <row r="44">
          <cell r="AG44">
            <v>110.46272821231837</v>
          </cell>
          <cell r="AI44">
            <v>0</v>
          </cell>
          <cell r="AW44">
            <v>-108.25301564761503</v>
          </cell>
          <cell r="AX44">
            <v>-50.62931632663424</v>
          </cell>
          <cell r="AZ44">
            <v>-0.5</v>
          </cell>
          <cell r="BD44">
            <v>97.37995769214514</v>
          </cell>
        </row>
        <row r="45">
          <cell r="AG45">
            <v>108.20276913105813</v>
          </cell>
          <cell r="AI45">
            <v>0.006802721088435374</v>
          </cell>
          <cell r="AW45">
            <v>-118.42593171822833</v>
          </cell>
          <cell r="AX45">
            <v>-24.374039386764306</v>
          </cell>
          <cell r="AZ45">
            <v>-0.46599999999999997</v>
          </cell>
          <cell r="BD45">
            <v>98.57762423627945</v>
          </cell>
        </row>
        <row r="46">
          <cell r="AG46">
            <v>102.52819078719708</v>
          </cell>
          <cell r="AI46">
            <v>0.013605442176870748</v>
          </cell>
          <cell r="AW46">
            <v>-110.66691962065394</v>
          </cell>
          <cell r="AX46">
            <v>-8.848670073726847</v>
          </cell>
          <cell r="AZ46">
            <v>-0.43300000000000005</v>
          </cell>
          <cell r="BD46">
            <v>104.03064787182174</v>
          </cell>
        </row>
        <row r="47">
          <cell r="AG47">
            <v>100.89875243609497</v>
          </cell>
          <cell r="AI47">
            <v>0.013605442176870748</v>
          </cell>
          <cell r="AW47">
            <v>-90.07455644762908</v>
          </cell>
          <cell r="AX47">
            <v>-12.470930143258956</v>
          </cell>
          <cell r="AZ47">
            <v>-0.3999999999999999</v>
          </cell>
          <cell r="BD47">
            <v>108.77278691317825</v>
          </cell>
        </row>
        <row r="48">
          <cell r="AG48">
            <v>96.49319550520593</v>
          </cell>
          <cell r="AI48">
            <v>0.027210884353741496</v>
          </cell>
          <cell r="AW48">
            <v>-108.11750561663756</v>
          </cell>
          <cell r="AX48">
            <v>-15.619306334666975</v>
          </cell>
          <cell r="AZ48">
            <v>-0.3660000000000001</v>
          </cell>
          <cell r="BD48">
            <v>111.18898813991318</v>
          </cell>
        </row>
        <row r="49">
          <cell r="AG49">
            <v>93.65487955978026</v>
          </cell>
          <cell r="AI49">
            <v>0.034013605442176874</v>
          </cell>
          <cell r="AW49">
            <v>-154.59690116524288</v>
          </cell>
          <cell r="AX49">
            <v>-11.09479259345563</v>
          </cell>
          <cell r="AZ49">
            <v>-0.33299999999999996</v>
          </cell>
          <cell r="BD49">
            <v>116.09071685732863</v>
          </cell>
        </row>
        <row r="50">
          <cell r="AG50">
            <v>86.2898000282999</v>
          </cell>
          <cell r="AI50">
            <v>0.034013605442176874</v>
          </cell>
          <cell r="AW50">
            <v>-208.4137757291977</v>
          </cell>
          <cell r="AX50">
            <v>-36.8446227210781</v>
          </cell>
          <cell r="AZ50">
            <v>-0.30000000000000004</v>
          </cell>
          <cell r="BD50">
            <v>119.87156387357334</v>
          </cell>
        </row>
        <row r="51">
          <cell r="AG51">
            <v>79.69115658592402</v>
          </cell>
          <cell r="AI51">
            <v>0.04081632653061224</v>
          </cell>
          <cell r="AW51">
            <v>-143.23103292749593</v>
          </cell>
          <cell r="AX51">
            <v>-26.835622712019422</v>
          </cell>
          <cell r="AZ51">
            <v>-0.266</v>
          </cell>
          <cell r="BD51">
            <v>126.02339768625674</v>
          </cell>
        </row>
        <row r="52">
          <cell r="AG52">
            <v>76.69332082215767</v>
          </cell>
          <cell r="AI52">
            <v>0.05442176870748299</v>
          </cell>
          <cell r="AW52">
            <v>-94.94302954024596</v>
          </cell>
          <cell r="AX52">
            <v>14.580167162785793</v>
          </cell>
          <cell r="AZ52">
            <v>-0.2330000000000001</v>
          </cell>
          <cell r="BD52">
            <v>129.80187370072352</v>
          </cell>
        </row>
        <row r="53">
          <cell r="AG53">
            <v>73.42491663626778</v>
          </cell>
          <cell r="AI53">
            <v>0.05442176870748299</v>
          </cell>
          <cell r="AW53">
            <v>-124.30522530478676</v>
          </cell>
          <cell r="AX53">
            <v>40.059444325727824</v>
          </cell>
          <cell r="AZ53">
            <v>-0.19999999999999996</v>
          </cell>
          <cell r="BD53">
            <v>134.99668523732623</v>
          </cell>
        </row>
        <row r="54">
          <cell r="AG54">
            <v>68.36487072673694</v>
          </cell>
          <cell r="AI54">
            <v>0.05442176870748299</v>
          </cell>
          <cell r="AW54">
            <v>-198.64213388751287</v>
          </cell>
          <cell r="AX54">
            <v>-39.09382137116146</v>
          </cell>
          <cell r="AZ54">
            <v>-0.16599999999999993</v>
          </cell>
          <cell r="BD54">
            <v>139.51100620200415</v>
          </cell>
        </row>
        <row r="55">
          <cell r="AG55">
            <v>60.11589366580443</v>
          </cell>
          <cell r="AI55">
            <v>0.06802721088435375</v>
          </cell>
          <cell r="AW55">
            <v>-183.21254898316712</v>
          </cell>
          <cell r="AX55">
            <v>-65.3833405890836</v>
          </cell>
          <cell r="AZ55">
            <v>-0.133</v>
          </cell>
          <cell r="BD55">
            <v>145.71059740367983</v>
          </cell>
        </row>
        <row r="56">
          <cell r="AG56">
            <v>56.27284249384794</v>
          </cell>
          <cell r="AI56">
            <v>0.06802721088435375</v>
          </cell>
          <cell r="AW56">
            <v>-99.90144460981402</v>
          </cell>
          <cell r="AX56">
            <v>-38.19798442578467</v>
          </cell>
          <cell r="AZ56">
            <v>-0.10000000000000009</v>
          </cell>
          <cell r="BD56">
            <v>152.44515884480725</v>
          </cell>
        </row>
        <row r="57">
          <cell r="AG57">
            <v>53.422496876946894</v>
          </cell>
          <cell r="AI57">
            <v>0.08843537414965986</v>
          </cell>
          <cell r="AW57">
            <v>-68.75253452867834</v>
          </cell>
          <cell r="AX57">
            <v>9.967311227779721</v>
          </cell>
          <cell r="AZ57">
            <v>-0.06600000000000006</v>
          </cell>
          <cell r="BD57">
            <v>153.92272366904245</v>
          </cell>
        </row>
        <row r="58">
          <cell r="AG58">
            <v>51.66642268042648</v>
          </cell>
          <cell r="AI58">
            <v>0.09523809523809523</v>
          </cell>
          <cell r="AW58">
            <v>-72.72576475959565</v>
          </cell>
          <cell r="AX58">
            <v>8.479380446717299</v>
          </cell>
          <cell r="AZ58">
            <v>-0.03299999999999992</v>
          </cell>
          <cell r="BD58">
            <v>158.58545321597379</v>
          </cell>
        </row>
        <row r="59">
          <cell r="AG59">
            <v>48.62259640281358</v>
          </cell>
          <cell r="AI59">
            <v>0.12244897959183673</v>
          </cell>
          <cell r="AW59">
            <v>-20.46604235823946</v>
          </cell>
          <cell r="AX59">
            <v>-12.869964245772515</v>
          </cell>
          <cell r="AZ59">
            <v>0</v>
          </cell>
          <cell r="BD59">
            <v>161.8949034170942</v>
          </cell>
        </row>
        <row r="60">
          <cell r="AG60">
            <v>50.295197842424436</v>
          </cell>
          <cell r="AI60">
            <v>0.1360544217687075</v>
          </cell>
          <cell r="AW60">
            <v>8.596688498475961</v>
          </cell>
          <cell r="AX60">
            <v>-7.737030388178181</v>
          </cell>
          <cell r="AZ60">
            <v>0.03400000000000003</v>
          </cell>
          <cell r="BD60">
            <v>163.60925238959766</v>
          </cell>
        </row>
        <row r="61">
          <cell r="AG61">
            <v>49.19857453221147</v>
          </cell>
          <cell r="AI61">
            <v>0.1564625850340136</v>
          </cell>
          <cell r="AW61">
            <v>-18.926702351538484</v>
          </cell>
          <cell r="AX61">
            <v>-3.6653984437844906</v>
          </cell>
          <cell r="AZ61">
            <v>0.06699999999999995</v>
          </cell>
          <cell r="BD61">
            <v>165.69866917246077</v>
          </cell>
        </row>
        <row r="62">
          <cell r="AG62">
            <v>49.046035487222895</v>
          </cell>
          <cell r="AI62">
            <v>0.17006802721088435</v>
          </cell>
          <cell r="AW62">
            <v>63.523307676337204</v>
          </cell>
          <cell r="AX62">
            <v>42.78924373758596</v>
          </cell>
          <cell r="AZ62">
            <v>0.10000000000000009</v>
          </cell>
          <cell r="BD62">
            <v>168.05494298682672</v>
          </cell>
        </row>
        <row r="63">
          <cell r="AG63">
            <v>53.454636146526056</v>
          </cell>
          <cell r="AI63">
            <v>0.1836734693877551</v>
          </cell>
          <cell r="AW63">
            <v>90.3622273201969</v>
          </cell>
          <cell r="AX63">
            <v>48.86344729240099</v>
          </cell>
          <cell r="AZ63">
            <v>0.1339999999999999</v>
          </cell>
          <cell r="BD63">
            <v>168.05494298682672</v>
          </cell>
        </row>
        <row r="64">
          <cell r="AG64">
            <v>55.10030471767608</v>
          </cell>
          <cell r="AI64">
            <v>0.19727891156462585</v>
          </cell>
          <cell r="AW64">
            <v>97.19895646704842</v>
          </cell>
          <cell r="AX64">
            <v>-16.73624178407888</v>
          </cell>
          <cell r="AZ64">
            <v>0.16700000000000004</v>
          </cell>
          <cell r="BD64">
            <v>167.00442600651235</v>
          </cell>
        </row>
        <row r="65">
          <cell r="AG65">
            <v>59.86976727335126</v>
          </cell>
          <cell r="AI65">
            <v>0.2108843537414966</v>
          </cell>
          <cell r="AW65">
            <v>104.36111028732076</v>
          </cell>
          <cell r="AX65">
            <v>21.453816493579012</v>
          </cell>
          <cell r="AZ65">
            <v>0.19999999999999996</v>
          </cell>
          <cell r="BD65">
            <v>164.35660131313148</v>
          </cell>
        </row>
        <row r="66">
          <cell r="AG66">
            <v>62.09249910692657</v>
          </cell>
          <cell r="AI66">
            <v>0.21768707482993196</v>
          </cell>
          <cell r="AW66">
            <v>147.61915690041872</v>
          </cell>
          <cell r="AX66">
            <v>61.73295086745946</v>
          </cell>
          <cell r="AZ66">
            <v>0.23399999999999999</v>
          </cell>
          <cell r="BD66">
            <v>163.90799837920508</v>
          </cell>
        </row>
        <row r="67">
          <cell r="AG67">
            <v>69.7602507856793</v>
          </cell>
          <cell r="AI67">
            <v>0.22448979591836735</v>
          </cell>
          <cell r="AW67">
            <v>164.75661750257638</v>
          </cell>
          <cell r="AX67">
            <v>51.3017639142267</v>
          </cell>
          <cell r="AZ67">
            <v>0.2669999999999999</v>
          </cell>
          <cell r="BD67">
            <v>158.1969845914615</v>
          </cell>
        </row>
        <row r="68">
          <cell r="AG68">
            <v>72.96643586209662</v>
          </cell>
          <cell r="AI68">
            <v>0.23129251700680273</v>
          </cell>
          <cell r="AW68">
            <v>135.88456858025367</v>
          </cell>
          <cell r="AX68">
            <v>105.23041086161348</v>
          </cell>
          <cell r="AZ68">
            <v>0.30000000000000004</v>
          </cell>
          <cell r="BD68">
            <v>157.61821639612253</v>
          </cell>
        </row>
        <row r="69">
          <cell r="AG69">
            <v>78.86451688055632</v>
          </cell>
          <cell r="AI69">
            <v>0.23129251700680273</v>
          </cell>
          <cell r="AW69">
            <v>157.96830741792945</v>
          </cell>
          <cell r="AX69">
            <v>140.36803729144572</v>
          </cell>
          <cell r="AZ69">
            <v>0.3340000000000001</v>
          </cell>
          <cell r="BD69">
            <v>152.48597080371792</v>
          </cell>
        </row>
        <row r="70">
          <cell r="AG70">
            <v>83.55031245909788</v>
          </cell>
          <cell r="AI70">
            <v>0.23129251700680273</v>
          </cell>
          <cell r="AW70">
            <v>223.0107645084795</v>
          </cell>
          <cell r="AX70">
            <v>168.10272268141088</v>
          </cell>
          <cell r="AZ70">
            <v>0.367</v>
          </cell>
          <cell r="BD70">
            <v>151.98876009702005</v>
          </cell>
        </row>
        <row r="71">
          <cell r="AG71">
            <v>93.58322733811593</v>
          </cell>
          <cell r="AI71">
            <v>0.22448979591836735</v>
          </cell>
          <cell r="AW71">
            <v>256.624664636339</v>
          </cell>
          <cell r="AX71">
            <v>161.1751673079724</v>
          </cell>
          <cell r="AZ71">
            <v>0.3999999999999999</v>
          </cell>
          <cell r="BD71">
            <v>147.19805266822567</v>
          </cell>
        </row>
        <row r="72">
          <cell r="AG72">
            <v>100.74416498973258</v>
          </cell>
          <cell r="AI72">
            <v>0.21768707482993196</v>
          </cell>
          <cell r="AW72">
            <v>225.36288496083517</v>
          </cell>
          <cell r="AX72">
            <v>150.46008662988137</v>
          </cell>
          <cell r="AZ72">
            <v>0.43399999999999994</v>
          </cell>
          <cell r="BD72">
            <v>142.49309503236967</v>
          </cell>
        </row>
        <row r="73">
          <cell r="AG73">
            <v>108.68254063049193</v>
          </cell>
          <cell r="AI73">
            <v>0.21768707482993196</v>
          </cell>
          <cell r="AW73">
            <v>154.43114366626884</v>
          </cell>
          <cell r="AX73">
            <v>64.65643826417552</v>
          </cell>
          <cell r="AZ73">
            <v>0.4670000000000001</v>
          </cell>
          <cell r="BD73">
            <v>138.71224801612496</v>
          </cell>
        </row>
        <row r="74">
          <cell r="AG74">
            <v>110.93662047170633</v>
          </cell>
          <cell r="AI74">
            <v>0.22448979591836735</v>
          </cell>
          <cell r="AW74">
            <v>95.78102061315865</v>
          </cell>
          <cell r="AX74">
            <v>6.462365484463504</v>
          </cell>
          <cell r="AZ74">
            <v>0.5</v>
          </cell>
          <cell r="BD74">
            <v>138.00969466763317</v>
          </cell>
        </row>
        <row r="75">
          <cell r="AG75">
            <v>115.09986901157353</v>
          </cell>
          <cell r="AI75">
            <v>0.22448979591836735</v>
          </cell>
          <cell r="AW75">
            <v>226.16153708263374</v>
          </cell>
          <cell r="AX75">
            <v>141.16926500291936</v>
          </cell>
          <cell r="AZ75">
            <v>0.5339999999999998</v>
          </cell>
          <cell r="BD75">
            <v>132.76534627786586</v>
          </cell>
        </row>
        <row r="76">
          <cell r="AG76">
            <v>126.08944345624283</v>
          </cell>
          <cell r="AI76">
            <v>0.2108843537414966</v>
          </cell>
          <cell r="AW76">
            <v>202.3032202097249</v>
          </cell>
          <cell r="AX76">
            <v>153.54420674148346</v>
          </cell>
          <cell r="AZ76">
            <v>0.5670000000000002</v>
          </cell>
          <cell r="BD76">
            <v>128.15340777647543</v>
          </cell>
        </row>
        <row r="77">
          <cell r="AG77">
            <v>128.45188154541543</v>
          </cell>
          <cell r="AI77">
            <v>0.2108843537414966</v>
          </cell>
          <cell r="AW77">
            <v>136.88498474714595</v>
          </cell>
          <cell r="AX77">
            <v>68.46684980669467</v>
          </cell>
          <cell r="AZ77">
            <v>0.6000000000000001</v>
          </cell>
          <cell r="BD77">
            <v>125.41303462073866</v>
          </cell>
        </row>
        <row r="78">
          <cell r="AG78">
            <v>135.26073743430157</v>
          </cell>
          <cell r="AI78">
            <v>0.20408163265306123</v>
          </cell>
          <cell r="AW78">
            <v>165.12154946493172</v>
          </cell>
          <cell r="AX78">
            <v>76.38633183012941</v>
          </cell>
          <cell r="AZ78">
            <v>0.6339999999999999</v>
          </cell>
          <cell r="BD78">
            <v>120.77978460408664</v>
          </cell>
        </row>
        <row r="79">
          <cell r="AG79">
            <v>139.5150253595658</v>
          </cell>
          <cell r="AI79">
            <v>0.20408163265306123</v>
          </cell>
          <cell r="AW79">
            <v>133.80134386328007</v>
          </cell>
          <cell r="AX79">
            <v>94.10040364719127</v>
          </cell>
          <cell r="AZ79">
            <v>0.6669999999999998</v>
          </cell>
          <cell r="BD79">
            <v>120.77978460408664</v>
          </cell>
        </row>
        <row r="80">
          <cell r="AG80">
            <v>144.0916261292781</v>
          </cell>
          <cell r="AI80">
            <v>0.19727891156462585</v>
          </cell>
          <cell r="AW80">
            <v>151.18422118616692</v>
          </cell>
          <cell r="AX80">
            <v>114.68927888318096</v>
          </cell>
          <cell r="AZ80">
            <v>0.7000000000000002</v>
          </cell>
          <cell r="BD80">
            <v>118.94649825274774</v>
          </cell>
        </row>
        <row r="81">
          <cell r="AG81">
            <v>149.64436817903902</v>
          </cell>
          <cell r="AI81">
            <v>0.19047619047619047</v>
          </cell>
          <cell r="AW81">
            <v>121.6939152027281</v>
          </cell>
          <cell r="AX81">
            <v>95.28002265189318</v>
          </cell>
          <cell r="AZ81">
            <v>0.734</v>
          </cell>
          <cell r="BD81">
            <v>116.09071685732863</v>
          </cell>
        </row>
        <row r="82">
          <cell r="AG82">
            <v>152.24511844786085</v>
          </cell>
          <cell r="AI82">
            <v>0.1836734693877551</v>
          </cell>
          <cell r="AW82">
            <v>158.67394577436062</v>
          </cell>
          <cell r="AX82">
            <v>100.62150867486622</v>
          </cell>
          <cell r="AZ82">
            <v>0.7669999999999999</v>
          </cell>
          <cell r="BD82">
            <v>114.61874906689268</v>
          </cell>
        </row>
        <row r="83">
          <cell r="AG83">
            <v>160.1168486001468</v>
          </cell>
          <cell r="AI83">
            <v>0.17687074829931973</v>
          </cell>
          <cell r="AW83">
            <v>193.08507760932866</v>
          </cell>
          <cell r="AX83">
            <v>116.7195089612902</v>
          </cell>
          <cell r="AZ83">
            <v>0.7999999999999998</v>
          </cell>
          <cell r="BD83">
            <v>109.4348372828692</v>
          </cell>
        </row>
        <row r="84">
          <cell r="AG84">
            <v>165.1818186476859</v>
          </cell>
          <cell r="AI84">
            <v>0.17006802721088435</v>
          </cell>
          <cell r="AW84">
            <v>110.95701375692255</v>
          </cell>
          <cell r="AX84">
            <v>94.30848612097824</v>
          </cell>
          <cell r="AZ84">
            <v>0.8340000000000001</v>
          </cell>
          <cell r="BD84">
            <v>106.38411808505475</v>
          </cell>
        </row>
        <row r="85">
          <cell r="AG85">
            <v>167.55096852186063</v>
          </cell>
          <cell r="AI85">
            <v>0.16326530612244897</v>
          </cell>
          <cell r="AW85">
            <v>98.7019360815682</v>
          </cell>
          <cell r="AX85">
            <v>80.66581052638935</v>
          </cell>
          <cell r="AZ85">
            <v>0.867</v>
          </cell>
          <cell r="BD85">
            <v>104.79122266982495</v>
          </cell>
        </row>
        <row r="86">
          <cell r="AG86">
            <v>171.6961464290694</v>
          </cell>
          <cell r="AI86">
            <v>0.1564625850340136</v>
          </cell>
          <cell r="AW86">
            <v>118.78800679408558</v>
          </cell>
          <cell r="AX86">
            <v>83.7802322165491</v>
          </cell>
          <cell r="AZ86">
            <v>0.8999999999999999</v>
          </cell>
          <cell r="BD86">
            <v>104.03064787182174</v>
          </cell>
        </row>
        <row r="87">
          <cell r="AG87">
            <v>175.50976497706438</v>
          </cell>
          <cell r="AI87">
            <v>0.14965986394557823</v>
          </cell>
          <cell r="AW87">
            <v>108.34099293028322</v>
          </cell>
          <cell r="AX87">
            <v>84.08852802295084</v>
          </cell>
          <cell r="AZ87">
            <v>0.9340000000000002</v>
          </cell>
          <cell r="BD87">
            <v>102.30229291766746</v>
          </cell>
        </row>
        <row r="88">
          <cell r="AG88">
            <v>178.95499295539838</v>
          </cell>
          <cell r="AI88">
            <v>0.14285714285714285</v>
          </cell>
          <cell r="AW88">
            <v>96.33263492350481</v>
          </cell>
          <cell r="AX88">
            <v>73.83198803378936</v>
          </cell>
          <cell r="AZ88">
            <v>0.9670000000000001</v>
          </cell>
          <cell r="BD88">
            <v>100.67906994018395</v>
          </cell>
        </row>
        <row r="89">
          <cell r="AG89">
            <v>181.86771888201568</v>
          </cell>
          <cell r="AI89">
            <v>0.1360544217687075</v>
          </cell>
          <cell r="AW89">
            <v>54.048331385423346</v>
          </cell>
          <cell r="AX89">
            <v>45.64990999982736</v>
          </cell>
          <cell r="AZ89">
            <v>1</v>
          </cell>
          <cell r="BD89">
            <v>98.4209602384079</v>
          </cell>
        </row>
        <row r="90">
          <cell r="AG90">
            <v>182.57623115822173</v>
          </cell>
          <cell r="AI90">
            <v>0.1360544217687075</v>
          </cell>
          <cell r="AW90">
            <v>45.35504440612055</v>
          </cell>
          <cell r="AX90">
            <v>59.590881221709665</v>
          </cell>
          <cell r="AZ90">
            <v>1.0339999999999998</v>
          </cell>
          <cell r="BD90">
            <v>97.37995769214514</v>
          </cell>
        </row>
        <row r="91">
          <cell r="AG91">
            <v>184.90650685722576</v>
          </cell>
          <cell r="AI91">
            <v>0.1292517006802721</v>
          </cell>
          <cell r="AW91">
            <v>35.41082878686279</v>
          </cell>
          <cell r="AX91">
            <v>60.399628169813276</v>
          </cell>
          <cell r="AZ91">
            <v>1.0670000000000002</v>
          </cell>
          <cell r="BD91">
            <v>97.51774512838337</v>
          </cell>
        </row>
        <row r="92">
          <cell r="AG92">
            <v>184.91334585815468</v>
          </cell>
          <cell r="AI92">
            <v>0.12244897959183673</v>
          </cell>
          <cell r="AW92">
            <v>20.212929691947988</v>
          </cell>
          <cell r="AX92">
            <v>8.032581184791747</v>
          </cell>
          <cell r="AZ92">
            <v>1.1</v>
          </cell>
          <cell r="BD92">
            <v>97.37995769214514</v>
          </cell>
        </row>
        <row r="93">
          <cell r="AG93">
            <v>186.26077314658627</v>
          </cell>
          <cell r="AI93">
            <v>0.12244897959183673</v>
          </cell>
          <cell r="AW93">
            <v>42.80922506949319</v>
          </cell>
          <cell r="AX93">
            <v>36.87988730035771</v>
          </cell>
          <cell r="AZ93">
            <v>1.134</v>
          </cell>
          <cell r="BD93">
            <v>94.23007733245241</v>
          </cell>
        </row>
        <row r="94">
          <cell r="AG94">
            <v>187.78156393781072</v>
          </cell>
          <cell r="AI94">
            <v>0.11564625850340136</v>
          </cell>
          <cell r="AW94">
            <v>44.61064190797693</v>
          </cell>
          <cell r="AX94">
            <v>46.90983948701553</v>
          </cell>
          <cell r="AZ94">
            <v>1.1669999999999998</v>
          </cell>
          <cell r="BD94">
            <v>94.23007733245241</v>
          </cell>
        </row>
        <row r="95">
          <cell r="AG95">
            <v>189.20507551251276</v>
          </cell>
          <cell r="AI95">
            <v>0.11564625850340136</v>
          </cell>
          <cell r="AW95">
            <v>19.444075524216554</v>
          </cell>
          <cell r="AX95">
            <v>7.5274394393957795</v>
          </cell>
          <cell r="AZ95">
            <v>1.2000000000000002</v>
          </cell>
          <cell r="BD95">
            <v>94.23007733245241</v>
          </cell>
        </row>
        <row r="96">
          <cell r="AG96">
            <v>189.08431699793323</v>
          </cell>
          <cell r="AI96">
            <v>0.11564625850340136</v>
          </cell>
          <cell r="AW96">
            <v>21.081382355131062</v>
          </cell>
          <cell r="AX96">
            <v>35.8559034928909</v>
          </cell>
          <cell r="AZ96">
            <v>1.234</v>
          </cell>
          <cell r="BD96">
            <v>94.15331917340977</v>
          </cell>
        </row>
        <row r="97">
          <cell r="AG97">
            <v>190.61752813030654</v>
          </cell>
          <cell r="AI97">
            <v>0.10884353741496598</v>
          </cell>
          <cell r="AW97">
            <v>13.236236580607688</v>
          </cell>
          <cell r="AX97">
            <v>25.706093746758132</v>
          </cell>
          <cell r="AZ97">
            <v>1.267</v>
          </cell>
          <cell r="BD97">
            <v>93.17343482523201</v>
          </cell>
        </row>
        <row r="98">
          <cell r="AG98">
            <v>189.95790861225333</v>
          </cell>
          <cell r="AI98">
            <v>0.10884353741496598</v>
          </cell>
          <cell r="AW98">
            <v>1.3396195626789904</v>
          </cell>
          <cell r="AX98">
            <v>-2.9879799051104197</v>
          </cell>
          <cell r="AZ98">
            <v>1.2999999999999998</v>
          </cell>
          <cell r="BD98">
            <v>92.11462311422862</v>
          </cell>
        </row>
        <row r="99">
          <cell r="AG99">
            <v>190.70728264100603</v>
          </cell>
          <cell r="AI99">
            <v>0.10884353741496598</v>
          </cell>
          <cell r="AW99">
            <v>-31.022709872127145</v>
          </cell>
          <cell r="AX99">
            <v>-13.073133146543643</v>
          </cell>
          <cell r="AZ99">
            <v>1.334</v>
          </cell>
          <cell r="BD99">
            <v>94.23007733245241</v>
          </cell>
        </row>
        <row r="100">
          <cell r="AG100">
            <v>187.8793870508208</v>
          </cell>
          <cell r="AI100">
            <v>0.11564625850340136</v>
          </cell>
          <cell r="AZ100">
            <v>1.367</v>
          </cell>
          <cell r="BD100">
            <v>95.38307921883604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0"/>
  <sheetViews>
    <sheetView workbookViewId="0" topLeftCell="AU16">
      <selection activeCell="AX48" sqref="AX48"/>
    </sheetView>
  </sheetViews>
  <sheetFormatPr defaultColWidth="8.88671875" defaultRowHeight="15"/>
  <cols>
    <col min="1" max="1" width="8.88671875" style="1" customWidth="1"/>
    <col min="2" max="2" width="19.10546875" style="1" customWidth="1"/>
    <col min="3" max="24" width="8.88671875" style="1" customWidth="1"/>
    <col min="25" max="25" width="9.4453125" style="1" bestFit="1" customWidth="1"/>
    <col min="26" max="26" width="8.99609375" style="1" bestFit="1" customWidth="1"/>
    <col min="27" max="27" width="9.4453125" style="1" bestFit="1" customWidth="1"/>
    <col min="28" max="35" width="8.88671875" style="1" customWidth="1"/>
    <col min="36" max="36" width="9.88671875" style="1" customWidth="1"/>
    <col min="37" max="49" width="8.88671875" style="1" customWidth="1"/>
    <col min="50" max="51" width="9.99609375" style="1" customWidth="1"/>
    <col min="52" max="16384" width="8.88671875" style="1" customWidth="1"/>
  </cols>
  <sheetData>
    <row r="1" ht="12.75">
      <c r="A1" s="1" t="s">
        <v>0</v>
      </c>
    </row>
    <row r="2" spans="1:7" ht="12.75">
      <c r="A2" s="1" t="s">
        <v>1</v>
      </c>
      <c r="B2" s="1" t="s">
        <v>2</v>
      </c>
      <c r="C2" s="1" t="s">
        <v>3</v>
      </c>
      <c r="G2" s="1" t="s">
        <v>27</v>
      </c>
    </row>
    <row r="3" spans="3:9" ht="12.75">
      <c r="C3" s="1" t="s">
        <v>4</v>
      </c>
      <c r="D3" s="1" t="s">
        <v>5</v>
      </c>
      <c r="F3" s="1" t="s">
        <v>6</v>
      </c>
      <c r="G3" s="1" t="s">
        <v>7</v>
      </c>
      <c r="I3" s="1" t="s">
        <v>8</v>
      </c>
    </row>
    <row r="4" spans="3:9" ht="12.75">
      <c r="C4" s="1">
        <v>59</v>
      </c>
      <c r="D4" s="1">
        <v>7</v>
      </c>
      <c r="F4" s="1" t="s">
        <v>9</v>
      </c>
      <c r="I4" s="1">
        <v>12</v>
      </c>
    </row>
    <row r="5" spans="1:12" ht="12.75">
      <c r="A5" s="1">
        <v>1</v>
      </c>
      <c r="B5" s="1" t="s">
        <v>10</v>
      </c>
      <c r="C5" s="1">
        <v>2</v>
      </c>
      <c r="F5" s="1" t="s">
        <v>11</v>
      </c>
      <c r="I5" s="1">
        <v>234</v>
      </c>
      <c r="J5" s="1">
        <v>122</v>
      </c>
      <c r="L5" s="1">
        <v>2</v>
      </c>
    </row>
    <row r="6" spans="1:10" ht="12.75">
      <c r="A6" s="1">
        <v>2</v>
      </c>
      <c r="B6" s="1" t="s">
        <v>12</v>
      </c>
      <c r="C6" s="1">
        <v>3</v>
      </c>
      <c r="F6" s="1" t="s">
        <v>13</v>
      </c>
      <c r="I6" s="1">
        <v>226</v>
      </c>
      <c r="J6" s="1">
        <v>107</v>
      </c>
    </row>
    <row r="7" spans="1:10" ht="12.75">
      <c r="A7" s="1">
        <v>3</v>
      </c>
      <c r="B7" s="1" t="s">
        <v>14</v>
      </c>
      <c r="C7" s="1">
        <v>4</v>
      </c>
      <c r="F7" s="1" t="s">
        <v>15</v>
      </c>
      <c r="I7" s="1">
        <v>173</v>
      </c>
      <c r="J7" s="1">
        <v>113</v>
      </c>
    </row>
    <row r="8" spans="1:10" ht="12.75">
      <c r="A8" s="1">
        <v>4</v>
      </c>
      <c r="B8" s="1" t="s">
        <v>16</v>
      </c>
      <c r="C8" s="1">
        <v>5</v>
      </c>
      <c r="F8" s="1" t="s">
        <v>17</v>
      </c>
      <c r="I8" s="1">
        <v>116</v>
      </c>
      <c r="J8" s="1">
        <v>106</v>
      </c>
    </row>
    <row r="9" spans="1:10" ht="12.75">
      <c r="A9" s="1">
        <v>5</v>
      </c>
      <c r="B9" s="1" t="s">
        <v>18</v>
      </c>
      <c r="C9" s="1">
        <v>6</v>
      </c>
      <c r="D9" s="1">
        <v>7</v>
      </c>
      <c r="F9" s="1" t="s">
        <v>19</v>
      </c>
      <c r="G9" s="1" t="s">
        <v>20</v>
      </c>
      <c r="I9" s="1">
        <v>47</v>
      </c>
      <c r="J9" s="1">
        <v>115</v>
      </c>
    </row>
    <row r="10" spans="1:10" ht="12.75">
      <c r="A10" s="1">
        <v>6</v>
      </c>
      <c r="B10" s="1" t="s">
        <v>21</v>
      </c>
      <c r="I10" s="1">
        <v>51</v>
      </c>
      <c r="J10" s="1">
        <v>141</v>
      </c>
    </row>
    <row r="11" spans="1:53" ht="12.75">
      <c r="A11" s="1">
        <v>7</v>
      </c>
      <c r="B11" s="1" t="s">
        <v>22</v>
      </c>
      <c r="I11" s="1">
        <v>28</v>
      </c>
      <c r="J11" s="1">
        <v>110</v>
      </c>
      <c r="Y11" s="1" t="s">
        <v>35</v>
      </c>
      <c r="AC11" s="1" t="s">
        <v>28</v>
      </c>
      <c r="AG11" s="1" t="s">
        <v>36</v>
      </c>
      <c r="AH11" s="1" t="s">
        <v>38</v>
      </c>
      <c r="AI11" s="1" t="s">
        <v>38</v>
      </c>
      <c r="AJ11" s="1" t="s">
        <v>42</v>
      </c>
      <c r="AK11" s="1" t="s">
        <v>45</v>
      </c>
      <c r="AO11" s="1" t="s">
        <v>46</v>
      </c>
      <c r="AP11" s="1" t="s">
        <v>50</v>
      </c>
      <c r="AT11" s="1" t="s">
        <v>46</v>
      </c>
      <c r="AU11" s="1" t="s">
        <v>52</v>
      </c>
      <c r="AV11" s="1" t="s">
        <v>55</v>
      </c>
      <c r="AZ11" s="1" t="s">
        <v>66</v>
      </c>
      <c r="BA11" s="1" t="s">
        <v>69</v>
      </c>
    </row>
    <row r="12" spans="1:56" ht="12.75">
      <c r="A12" s="1" t="s">
        <v>23</v>
      </c>
      <c r="C12" s="1" t="s">
        <v>10</v>
      </c>
      <c r="F12" s="1" t="s">
        <v>12</v>
      </c>
      <c r="I12" s="1" t="s">
        <v>14</v>
      </c>
      <c r="L12" s="1" t="s">
        <v>16</v>
      </c>
      <c r="O12" s="1" t="s">
        <v>18</v>
      </c>
      <c r="R12" s="1" t="s">
        <v>21</v>
      </c>
      <c r="U12" s="1" t="s">
        <v>22</v>
      </c>
      <c r="Y12" s="1" t="s">
        <v>29</v>
      </c>
      <c r="Z12" s="1" t="s">
        <v>30</v>
      </c>
      <c r="AA12" s="1" t="s">
        <v>31</v>
      </c>
      <c r="AB12" s="1" t="s">
        <v>49</v>
      </c>
      <c r="AC12" s="1" t="s">
        <v>29</v>
      </c>
      <c r="AD12" s="1" t="s">
        <v>30</v>
      </c>
      <c r="AE12" s="1" t="s">
        <v>31</v>
      </c>
      <c r="AF12" s="1" t="s">
        <v>32</v>
      </c>
      <c r="AG12" s="1" t="s">
        <v>37</v>
      </c>
      <c r="AH12" s="1" t="s">
        <v>39</v>
      </c>
      <c r="AI12" s="1" t="s">
        <v>39</v>
      </c>
      <c r="AJ12" s="1" t="s">
        <v>43</v>
      </c>
      <c r="AK12" s="1" t="s">
        <v>29</v>
      </c>
      <c r="AL12" s="1" t="s">
        <v>30</v>
      </c>
      <c r="AM12" s="1" t="s">
        <v>31</v>
      </c>
      <c r="AN12" s="1" t="s">
        <v>48</v>
      </c>
      <c r="AO12" s="1" t="s">
        <v>37</v>
      </c>
      <c r="AP12" s="1" t="s">
        <v>29</v>
      </c>
      <c r="AQ12" s="1" t="s">
        <v>30</v>
      </c>
      <c r="AR12" s="1" t="s">
        <v>31</v>
      </c>
      <c r="AS12" s="1" t="s">
        <v>48</v>
      </c>
      <c r="AT12" s="1" t="s">
        <v>37</v>
      </c>
      <c r="AU12" s="1" t="s">
        <v>53</v>
      </c>
      <c r="AV12" s="1" t="s">
        <v>56</v>
      </c>
      <c r="AW12" s="1" t="s">
        <v>62</v>
      </c>
      <c r="AX12" s="1" t="s">
        <v>63</v>
      </c>
      <c r="AY12" s="1" t="s">
        <v>64</v>
      </c>
      <c r="AZ12" s="1" t="s">
        <v>67</v>
      </c>
      <c r="BA12" s="1" t="s">
        <v>29</v>
      </c>
      <c r="BB12" s="1" t="s">
        <v>30</v>
      </c>
      <c r="BC12" s="1" t="s">
        <v>31</v>
      </c>
      <c r="BD12" s="1" t="s">
        <v>70</v>
      </c>
    </row>
    <row r="13" spans="3:56" ht="12.75">
      <c r="C13" s="1" t="s">
        <v>24</v>
      </c>
      <c r="D13" s="1" t="s">
        <v>25</v>
      </c>
      <c r="E13" s="1" t="s">
        <v>26</v>
      </c>
      <c r="F13" s="1" t="s">
        <v>24</v>
      </c>
      <c r="G13" s="1" t="s">
        <v>25</v>
      </c>
      <c r="H13" s="1" t="s">
        <v>26</v>
      </c>
      <c r="I13" s="1" t="s">
        <v>24</v>
      </c>
      <c r="J13" s="1" t="s">
        <v>25</v>
      </c>
      <c r="K13" s="1" t="s">
        <v>26</v>
      </c>
      <c r="L13" s="1" t="s">
        <v>24</v>
      </c>
      <c r="M13" s="1" t="s">
        <v>25</v>
      </c>
      <c r="N13" s="1" t="s">
        <v>26</v>
      </c>
      <c r="O13" s="1" t="s">
        <v>24</v>
      </c>
      <c r="P13" s="1" t="s">
        <v>25</v>
      </c>
      <c r="Q13" s="1" t="s">
        <v>26</v>
      </c>
      <c r="R13" s="1" t="s">
        <v>24</v>
      </c>
      <c r="S13" s="1" t="s">
        <v>25</v>
      </c>
      <c r="T13" s="1" t="s">
        <v>26</v>
      </c>
      <c r="U13" s="1" t="s">
        <v>24</v>
      </c>
      <c r="V13" s="1" t="s">
        <v>25</v>
      </c>
      <c r="W13" s="1" t="s">
        <v>26</v>
      </c>
      <c r="AB13" s="1" t="s">
        <v>33</v>
      </c>
      <c r="AF13" s="1" t="s">
        <v>34</v>
      </c>
      <c r="AG13" s="1" t="s">
        <v>61</v>
      </c>
      <c r="AH13" s="1" t="s">
        <v>40</v>
      </c>
      <c r="AI13" s="1" t="s">
        <v>41</v>
      </c>
      <c r="AJ13" s="1" t="s">
        <v>44</v>
      </c>
      <c r="AN13" s="1" t="s">
        <v>34</v>
      </c>
      <c r="AO13" s="1" t="s">
        <v>47</v>
      </c>
      <c r="AS13" s="1" t="s">
        <v>34</v>
      </c>
      <c r="AT13" s="1" t="s">
        <v>51</v>
      </c>
      <c r="AU13" s="1" t="s">
        <v>54</v>
      </c>
      <c r="AV13" s="1" t="s">
        <v>57</v>
      </c>
      <c r="AW13" s="1" t="s">
        <v>65</v>
      </c>
      <c r="AX13" s="1" t="s">
        <v>65</v>
      </c>
      <c r="AY13" s="1" t="s">
        <v>65</v>
      </c>
      <c r="AZ13" s="1" t="s">
        <v>68</v>
      </c>
      <c r="BD13" s="1" t="s">
        <v>34</v>
      </c>
    </row>
    <row r="14" spans="1:57" ht="12.75">
      <c r="A14" s="1">
        <v>0</v>
      </c>
      <c r="B14" s="1">
        <v>0</v>
      </c>
      <c r="C14" s="1">
        <v>286</v>
      </c>
      <c r="D14" s="1">
        <v>324</v>
      </c>
      <c r="E14" s="1">
        <f>374-D14</f>
        <v>50</v>
      </c>
      <c r="F14" s="1">
        <v>268</v>
      </c>
      <c r="G14" s="1">
        <v>312</v>
      </c>
      <c r="H14" s="1">
        <f>374-G14</f>
        <v>62</v>
      </c>
      <c r="I14" s="1">
        <v>281</v>
      </c>
      <c r="J14" s="1">
        <v>249</v>
      </c>
      <c r="K14" s="1">
        <f>374-J14</f>
        <v>125</v>
      </c>
      <c r="L14" s="1">
        <v>213</v>
      </c>
      <c r="M14" s="1">
        <v>230</v>
      </c>
      <c r="N14" s="1">
        <f>374-M14</f>
        <v>144</v>
      </c>
      <c r="O14" s="1">
        <v>190</v>
      </c>
      <c r="P14" s="1">
        <v>156</v>
      </c>
      <c r="Q14" s="1">
        <f>374-P14</f>
        <v>218</v>
      </c>
      <c r="R14" s="1">
        <v>203</v>
      </c>
      <c r="S14" s="1">
        <v>209</v>
      </c>
      <c r="T14" s="1">
        <f>374-S14</f>
        <v>165</v>
      </c>
      <c r="U14" s="1">
        <v>198</v>
      </c>
      <c r="V14" s="1">
        <v>128</v>
      </c>
      <c r="W14" s="1">
        <f>374-V14</f>
        <v>246</v>
      </c>
      <c r="Y14" s="2">
        <f>(Q14-N14)/(O14-L14)</f>
        <v>-3.217391304347826</v>
      </c>
      <c r="Z14" s="2">
        <f>ATAN(Y14)</f>
        <v>-1.2694511030847926</v>
      </c>
      <c r="AA14" s="2">
        <f>Z14*57.3</f>
        <v>-72.73954820675861</v>
      </c>
      <c r="AB14" s="2">
        <f aca="true" t="shared" si="0" ref="AB14:AB25">180+AA14</f>
        <v>107.26045179324139</v>
      </c>
      <c r="AC14" s="2">
        <f>(N14-K14)/(L14-I14)</f>
        <v>-0.27941176470588236</v>
      </c>
      <c r="AD14" s="2">
        <f>ATAN(AC14)</f>
        <v>-0.2724631494037917</v>
      </c>
      <c r="AE14" s="2">
        <f>AD14*57.3</f>
        <v>-15.612138460837263</v>
      </c>
      <c r="AF14" s="2">
        <f>ABS(AE14)</f>
        <v>15.612138460837263</v>
      </c>
      <c r="AG14" s="2">
        <f>AB14+AF14</f>
        <v>122.87259025407864</v>
      </c>
      <c r="AH14" s="1">
        <f>I14-$I$14</f>
        <v>0</v>
      </c>
      <c r="AI14" s="2">
        <f>AH14/147</f>
        <v>0</v>
      </c>
      <c r="AK14" s="2">
        <f>(K14-H14)/(I14-F14)</f>
        <v>4.846153846153846</v>
      </c>
      <c r="AL14" s="2">
        <f>ATAN(AK14)</f>
        <v>1.3673032815373338</v>
      </c>
      <c r="AM14" s="2">
        <f>AL14*57.3</f>
        <v>78.34647803208922</v>
      </c>
      <c r="AN14" s="2">
        <f>AM14</f>
        <v>78.34647803208922</v>
      </c>
      <c r="AO14" s="2">
        <f>AN14+AF14</f>
        <v>93.95861649292648</v>
      </c>
      <c r="AP14" s="2">
        <f>(H14-E14)/(F14-C14)</f>
        <v>-0.6666666666666666</v>
      </c>
      <c r="AQ14" s="2">
        <f>ATAN(AP14)</f>
        <v>-0.5880026035475675</v>
      </c>
      <c r="AR14" s="2">
        <f>AQ14*57.3</f>
        <v>-33.69254918327562</v>
      </c>
      <c r="AS14" s="2">
        <f>ABS(AR14)</f>
        <v>33.69254918327562</v>
      </c>
      <c r="AT14" s="2">
        <f>AS14+AN14</f>
        <v>112.03902721536484</v>
      </c>
      <c r="AU14" s="1">
        <f>$B$62-B14</f>
        <v>1.6</v>
      </c>
      <c r="AV14" s="1">
        <f>B14-$B$25</f>
        <v>-0.367</v>
      </c>
      <c r="AZ14" s="1">
        <f>B14-$B$37</f>
        <v>-0.767</v>
      </c>
      <c r="BA14" s="2">
        <f>(Q14-T14)/(O14-R14)</f>
        <v>-4.076923076923077</v>
      </c>
      <c r="BB14" s="2">
        <f>ATAN(BA14)</f>
        <v>-1.330262078848992</v>
      </c>
      <c r="BC14" s="2">
        <f>BB14*57.3</f>
        <v>-76.22401711804724</v>
      </c>
      <c r="BD14" s="2">
        <f>ABS(BC14)</f>
        <v>76.22401711804724</v>
      </c>
      <c r="BE14" s="2"/>
    </row>
    <row r="15" spans="1:57" ht="12.75">
      <c r="A15" s="1">
        <v>1</v>
      </c>
      <c r="B15" s="1">
        <v>0.034</v>
      </c>
      <c r="C15" s="1">
        <v>286</v>
      </c>
      <c r="D15" s="1">
        <v>323</v>
      </c>
      <c r="E15" s="1">
        <f aca="true" t="shared" si="1" ref="E15:E73">374-D15</f>
        <v>51</v>
      </c>
      <c r="F15" s="1">
        <v>268</v>
      </c>
      <c r="G15" s="1">
        <v>311</v>
      </c>
      <c r="H15" s="1">
        <f aca="true" t="shared" si="2" ref="H15:H73">374-G15</f>
        <v>63</v>
      </c>
      <c r="I15" s="1">
        <v>281</v>
      </c>
      <c r="J15" s="1">
        <v>247</v>
      </c>
      <c r="K15" s="1">
        <f aca="true" t="shared" si="3" ref="K15:K73">374-J15</f>
        <v>127</v>
      </c>
      <c r="L15" s="1">
        <v>213</v>
      </c>
      <c r="M15" s="1">
        <v>229</v>
      </c>
      <c r="N15" s="1">
        <f aca="true" t="shared" si="4" ref="N15:N73">374-M15</f>
        <v>145</v>
      </c>
      <c r="O15" s="1">
        <v>190</v>
      </c>
      <c r="P15" s="1">
        <v>155</v>
      </c>
      <c r="Q15" s="1">
        <f aca="true" t="shared" si="5" ref="Q15:Q73">374-P15</f>
        <v>219</v>
      </c>
      <c r="R15" s="1">
        <v>203</v>
      </c>
      <c r="S15" s="1">
        <v>209</v>
      </c>
      <c r="T15" s="1">
        <f aca="true" t="shared" si="6" ref="T15:T73">374-S15</f>
        <v>165</v>
      </c>
      <c r="U15" s="1">
        <v>198</v>
      </c>
      <c r="V15" s="1">
        <v>129</v>
      </c>
      <c r="W15" s="1">
        <f aca="true" t="shared" si="7" ref="W15:W73">374-V15</f>
        <v>245</v>
      </c>
      <c r="Y15" s="2">
        <f aca="true" t="shared" si="8" ref="Y15:Y73">(Q15-N15)/(O15-L15)</f>
        <v>-3.217391304347826</v>
      </c>
      <c r="Z15" s="2">
        <f aca="true" t="shared" si="9" ref="Z15:Z73">ATAN(Y15)</f>
        <v>-1.2694511030847926</v>
      </c>
      <c r="AA15" s="2">
        <f aca="true" t="shared" si="10" ref="AA15:AA73">Z15*57.3</f>
        <v>-72.73954820675861</v>
      </c>
      <c r="AB15" s="2">
        <f t="shared" si="0"/>
        <v>107.26045179324139</v>
      </c>
      <c r="AC15" s="2">
        <f aca="true" t="shared" si="11" ref="AC15:AC73">(N15-K15)/(L15-I15)</f>
        <v>-0.2647058823529412</v>
      </c>
      <c r="AD15" s="2">
        <f aca="true" t="shared" si="12" ref="AD15:AD73">ATAN(AC15)</f>
        <v>-0.2587708919636976</v>
      </c>
      <c r="AE15" s="2">
        <f aca="true" t="shared" si="13" ref="AE15:AE73">AD15*57.3</f>
        <v>-14.827572109519874</v>
      </c>
      <c r="AF15" s="2">
        <f aca="true" t="shared" si="14" ref="AF15:AF57">ABS(AE15)</f>
        <v>14.827572109519874</v>
      </c>
      <c r="AG15" s="2">
        <f aca="true" t="shared" si="15" ref="AG15:AG73">AB15+AF15</f>
        <v>122.08802390276126</v>
      </c>
      <c r="AH15" s="1">
        <f>I15-$I$14</f>
        <v>0</v>
      </c>
      <c r="AI15" s="2">
        <f>AH15/147</f>
        <v>0</v>
      </c>
      <c r="AJ15" s="1">
        <f>(O16-O14)/(B16-B14)/147</f>
        <v>0.10153315057366229</v>
      </c>
      <c r="AK15" s="2">
        <f aca="true" t="shared" si="16" ref="AK15:AK73">(K15-H15)/(I15-F15)</f>
        <v>4.923076923076923</v>
      </c>
      <c r="AL15" s="2">
        <f aca="true" t="shared" si="17" ref="AL15:AL73">ATAN(AK15)</f>
        <v>1.3703977729690182</v>
      </c>
      <c r="AM15" s="2">
        <f aca="true" t="shared" si="18" ref="AM15:AM73">AL15*57.3</f>
        <v>78.52379239112474</v>
      </c>
      <c r="AN15" s="2">
        <f aca="true" t="shared" si="19" ref="AN15:AN73">AM15</f>
        <v>78.52379239112474</v>
      </c>
      <c r="AO15" s="2">
        <f aca="true" t="shared" si="20" ref="AO15:AO73">AN15+AF15</f>
        <v>93.35136450064462</v>
      </c>
      <c r="AP15" s="2">
        <f aca="true" t="shared" si="21" ref="AP15:AP73">(H15-E15)/(F15-C15)</f>
        <v>-0.6666666666666666</v>
      </c>
      <c r="AQ15" s="2">
        <f aca="true" t="shared" si="22" ref="AQ15:AQ73">ATAN(AP15)</f>
        <v>-0.5880026035475675</v>
      </c>
      <c r="AR15" s="2">
        <f aca="true" t="shared" si="23" ref="AR15:AR73">AQ15*57.3</f>
        <v>-33.69254918327562</v>
      </c>
      <c r="AS15" s="2">
        <f aca="true" t="shared" si="24" ref="AS15:AS73">ABS(AR15)</f>
        <v>33.69254918327562</v>
      </c>
      <c r="AT15" s="2">
        <f aca="true" t="shared" si="25" ref="AT15:AT73">AS15+AN15</f>
        <v>112.21634157440036</v>
      </c>
      <c r="AU15" s="1">
        <f aca="true" t="shared" si="26" ref="AU15:AU73">$B$62-B15</f>
        <v>1.566</v>
      </c>
      <c r="AV15" s="1">
        <f aca="true" t="shared" si="27" ref="AV15:AV73">B15-$B$25</f>
        <v>-0.33299999999999996</v>
      </c>
      <c r="AW15" s="1">
        <f>(AG16-AG14)/(B16-B14)</f>
        <v>-36.015218741374014</v>
      </c>
      <c r="AX15" s="1">
        <f>(AO16-AO14)/(B16-B14)</f>
        <v>-14.778917586035227</v>
      </c>
      <c r="AY15" s="1">
        <f>(AT16-AT14)/(B16-B14)</f>
        <v>0</v>
      </c>
      <c r="AZ15" s="1">
        <f aca="true" t="shared" si="28" ref="AZ15:AZ73">B15-$B$37</f>
        <v>-0.733</v>
      </c>
      <c r="BA15" s="2">
        <f aca="true" t="shared" si="29" ref="BA15:BA21">(Q15-T15)/(O15-R15)</f>
        <v>-4.153846153846154</v>
      </c>
      <c r="BB15" s="2">
        <f aca="true" t="shared" si="30" ref="BB15:BB73">ATAN(BA15)</f>
        <v>-1.334551066076459</v>
      </c>
      <c r="BC15" s="2">
        <f aca="true" t="shared" si="31" ref="BC15:BC73">BB15*57.3</f>
        <v>-76.4697760861811</v>
      </c>
      <c r="BD15" s="2">
        <f aca="true" t="shared" si="32" ref="BD15:BD21">ABS(BC15)</f>
        <v>76.4697760861811</v>
      </c>
      <c r="BE15" s="2"/>
    </row>
    <row r="16" spans="1:57" ht="12.75">
      <c r="A16" s="1">
        <v>2</v>
      </c>
      <c r="B16" s="1">
        <v>0.067</v>
      </c>
      <c r="C16" s="1">
        <v>286</v>
      </c>
      <c r="D16" s="1">
        <v>323</v>
      </c>
      <c r="E16" s="1">
        <f t="shared" si="1"/>
        <v>51</v>
      </c>
      <c r="F16" s="1">
        <v>268</v>
      </c>
      <c r="G16" s="1">
        <v>311</v>
      </c>
      <c r="H16" s="1">
        <f t="shared" si="2"/>
        <v>63</v>
      </c>
      <c r="I16" s="1">
        <v>281</v>
      </c>
      <c r="J16" s="1">
        <v>248</v>
      </c>
      <c r="K16" s="1">
        <f t="shared" si="3"/>
        <v>126</v>
      </c>
      <c r="L16" s="1">
        <v>212</v>
      </c>
      <c r="M16" s="1">
        <v>230</v>
      </c>
      <c r="N16" s="1">
        <f t="shared" si="4"/>
        <v>144</v>
      </c>
      <c r="O16" s="1">
        <v>191</v>
      </c>
      <c r="P16" s="1">
        <v>156</v>
      </c>
      <c r="Q16" s="1">
        <f t="shared" si="5"/>
        <v>218</v>
      </c>
      <c r="R16" s="1">
        <v>202</v>
      </c>
      <c r="S16" s="1">
        <v>209</v>
      </c>
      <c r="T16" s="1">
        <f t="shared" si="6"/>
        <v>165</v>
      </c>
      <c r="U16" s="1">
        <v>199</v>
      </c>
      <c r="V16" s="1">
        <v>129</v>
      </c>
      <c r="W16" s="1">
        <f t="shared" si="7"/>
        <v>245</v>
      </c>
      <c r="Y16" s="2">
        <f t="shared" si="8"/>
        <v>-3.5238095238095237</v>
      </c>
      <c r="Z16" s="2">
        <f t="shared" si="9"/>
        <v>-1.2942823801774226</v>
      </c>
      <c r="AA16" s="2">
        <f t="shared" si="10"/>
        <v>-74.16238038416631</v>
      </c>
      <c r="AB16" s="2">
        <f t="shared" si="0"/>
        <v>105.83761961583369</v>
      </c>
      <c r="AC16" s="2">
        <f t="shared" si="11"/>
        <v>-0.2608695652173913</v>
      </c>
      <c r="AD16" s="2">
        <f t="shared" si="12"/>
        <v>-0.2551823906208184</v>
      </c>
      <c r="AE16" s="2">
        <f t="shared" si="13"/>
        <v>-14.621950982572892</v>
      </c>
      <c r="AF16" s="2">
        <f t="shared" si="14"/>
        <v>14.621950982572892</v>
      </c>
      <c r="AG16" s="2">
        <f t="shared" si="15"/>
        <v>120.45957059840659</v>
      </c>
      <c r="AH16" s="1">
        <f aca="true" t="shared" si="33" ref="AH16:AH73">I16-$I$14</f>
        <v>0</v>
      </c>
      <c r="AI16" s="2">
        <f aca="true" t="shared" si="34" ref="AI16:AI73">AH16/147</f>
        <v>0</v>
      </c>
      <c r="AJ16" s="1">
        <f aca="true" t="shared" si="35" ref="AJ16:AJ73">(O17-O15)/(B17-B15)/147</f>
        <v>0.2061430632859204</v>
      </c>
      <c r="AK16" s="2">
        <f t="shared" si="16"/>
        <v>4.846153846153846</v>
      </c>
      <c r="AL16" s="2">
        <f t="shared" si="17"/>
        <v>1.3673032815373338</v>
      </c>
      <c r="AM16" s="2">
        <f t="shared" si="18"/>
        <v>78.34647803208922</v>
      </c>
      <c r="AN16" s="2">
        <f t="shared" si="19"/>
        <v>78.34647803208922</v>
      </c>
      <c r="AO16" s="2">
        <f t="shared" si="20"/>
        <v>92.96842901466212</v>
      </c>
      <c r="AP16" s="2">
        <f t="shared" si="21"/>
        <v>-0.6666666666666666</v>
      </c>
      <c r="AQ16" s="2">
        <f t="shared" si="22"/>
        <v>-0.5880026035475675</v>
      </c>
      <c r="AR16" s="2">
        <f t="shared" si="23"/>
        <v>-33.69254918327562</v>
      </c>
      <c r="AS16" s="2">
        <f t="shared" si="24"/>
        <v>33.69254918327562</v>
      </c>
      <c r="AT16" s="2">
        <f t="shared" si="25"/>
        <v>112.03902721536484</v>
      </c>
      <c r="AU16" s="1">
        <f t="shared" si="26"/>
        <v>1.5330000000000001</v>
      </c>
      <c r="AV16" s="1">
        <f t="shared" si="27"/>
        <v>-0.3</v>
      </c>
      <c r="AW16" s="1">
        <f>(AG17-AG15)/(B17-B15)</f>
        <v>-23.831041708494894</v>
      </c>
      <c r="AX16" s="1">
        <f aca="true" t="shared" si="36" ref="AX16:AX72">(AO17-AO15)/(B17-B15)</f>
        <v>5.9363158036350425</v>
      </c>
      <c r="AY16" s="1">
        <f aca="true" t="shared" si="37" ref="AY16:AY72">(AT17-AT15)/(B17-B15)</f>
        <v>-2.6865811975078846</v>
      </c>
      <c r="AZ16" s="1">
        <f t="shared" si="28"/>
        <v>-0.7</v>
      </c>
      <c r="BA16" s="2">
        <f t="shared" si="29"/>
        <v>-4.818181818181818</v>
      </c>
      <c r="BB16" s="2">
        <f t="shared" si="30"/>
        <v>-1.3661545169651188</v>
      </c>
      <c r="BC16" s="2">
        <f t="shared" si="31"/>
        <v>-78.2806538221013</v>
      </c>
      <c r="BD16" s="2">
        <f t="shared" si="32"/>
        <v>78.2806538221013</v>
      </c>
      <c r="BE16" s="2"/>
    </row>
    <row r="17" spans="1:57" ht="12.75">
      <c r="A17" s="1">
        <v>3</v>
      </c>
      <c r="B17" s="1">
        <v>0.1</v>
      </c>
      <c r="C17" s="1">
        <v>286</v>
      </c>
      <c r="D17" s="1">
        <v>323</v>
      </c>
      <c r="E17" s="1">
        <f t="shared" si="1"/>
        <v>51</v>
      </c>
      <c r="F17" s="1">
        <v>268</v>
      </c>
      <c r="G17" s="1">
        <v>311</v>
      </c>
      <c r="H17" s="1">
        <f t="shared" si="2"/>
        <v>63</v>
      </c>
      <c r="I17" s="1">
        <v>281</v>
      </c>
      <c r="J17" s="1">
        <v>248</v>
      </c>
      <c r="K17" s="1">
        <f t="shared" si="3"/>
        <v>126</v>
      </c>
      <c r="L17" s="1">
        <v>212</v>
      </c>
      <c r="M17" s="1">
        <v>229</v>
      </c>
      <c r="N17" s="1">
        <f t="shared" si="4"/>
        <v>145</v>
      </c>
      <c r="O17" s="1">
        <v>192</v>
      </c>
      <c r="P17" s="1">
        <v>155</v>
      </c>
      <c r="Q17" s="1">
        <f t="shared" si="5"/>
        <v>219</v>
      </c>
      <c r="R17" s="1">
        <v>201</v>
      </c>
      <c r="S17" s="1">
        <v>209</v>
      </c>
      <c r="T17" s="1">
        <f t="shared" si="6"/>
        <v>165</v>
      </c>
      <c r="U17" s="1">
        <v>201</v>
      </c>
      <c r="V17" s="1">
        <v>130</v>
      </c>
      <c r="W17" s="1">
        <f t="shared" si="7"/>
        <v>244</v>
      </c>
      <c r="Y17" s="2">
        <f t="shared" si="8"/>
        <v>-3.7</v>
      </c>
      <c r="Z17" s="2">
        <f t="shared" si="9"/>
        <v>-1.3068326031691921</v>
      </c>
      <c r="AA17" s="2">
        <f t="shared" si="10"/>
        <v>-74.88150816159471</v>
      </c>
      <c r="AB17" s="2">
        <f t="shared" si="0"/>
        <v>105.11849183840529</v>
      </c>
      <c r="AC17" s="2">
        <f t="shared" si="11"/>
        <v>-0.2753623188405797</v>
      </c>
      <c r="AD17" s="2">
        <f t="shared" si="12"/>
        <v>-0.2687030246351711</v>
      </c>
      <c r="AE17" s="2">
        <f t="shared" si="13"/>
        <v>-15.396683311595304</v>
      </c>
      <c r="AF17" s="2">
        <f t="shared" si="14"/>
        <v>15.396683311595304</v>
      </c>
      <c r="AG17" s="2">
        <f t="shared" si="15"/>
        <v>120.5151751500006</v>
      </c>
      <c r="AH17" s="1">
        <f t="shared" si="33"/>
        <v>0</v>
      </c>
      <c r="AI17" s="2">
        <f t="shared" si="34"/>
        <v>0</v>
      </c>
      <c r="AJ17" s="1">
        <f t="shared" si="35"/>
        <v>0.20306630114732457</v>
      </c>
      <c r="AK17" s="2">
        <f t="shared" si="16"/>
        <v>4.846153846153846</v>
      </c>
      <c r="AL17" s="2">
        <f t="shared" si="17"/>
        <v>1.3673032815373338</v>
      </c>
      <c r="AM17" s="2">
        <f t="shared" si="18"/>
        <v>78.34647803208922</v>
      </c>
      <c r="AN17" s="2">
        <f t="shared" si="19"/>
        <v>78.34647803208922</v>
      </c>
      <c r="AO17" s="2">
        <f t="shared" si="20"/>
        <v>93.74316134368453</v>
      </c>
      <c r="AP17" s="2">
        <f t="shared" si="21"/>
        <v>-0.6666666666666666</v>
      </c>
      <c r="AQ17" s="2">
        <f t="shared" si="22"/>
        <v>-0.5880026035475675</v>
      </c>
      <c r="AR17" s="2">
        <f t="shared" si="23"/>
        <v>-33.69254918327562</v>
      </c>
      <c r="AS17" s="2">
        <f t="shared" si="24"/>
        <v>33.69254918327562</v>
      </c>
      <c r="AT17" s="2">
        <f t="shared" si="25"/>
        <v>112.03902721536484</v>
      </c>
      <c r="AU17" s="1">
        <f t="shared" si="26"/>
        <v>1.5</v>
      </c>
      <c r="AV17" s="1">
        <f t="shared" si="27"/>
        <v>-0.267</v>
      </c>
      <c r="AW17" s="1">
        <f aca="true" t="shared" si="38" ref="AW17:AW72">(AG18-AG16)/(B18-B16)</f>
        <v>-30.266279017443104</v>
      </c>
      <c r="AX17" s="1">
        <f t="shared" si="36"/>
        <v>9.176094379907637</v>
      </c>
      <c r="AY17" s="1">
        <f t="shared" si="37"/>
        <v>17.902565803841643</v>
      </c>
      <c r="AZ17" s="1">
        <f t="shared" si="28"/>
        <v>-0.667</v>
      </c>
      <c r="BA17" s="2">
        <f t="shared" si="29"/>
        <v>-6</v>
      </c>
      <c r="BB17" s="2">
        <f t="shared" si="30"/>
        <v>-1.4056476493802699</v>
      </c>
      <c r="BC17" s="2">
        <f t="shared" si="31"/>
        <v>-80.54361030948947</v>
      </c>
      <c r="BD17" s="2">
        <f t="shared" si="32"/>
        <v>80.54361030948947</v>
      </c>
      <c r="BE17" s="2"/>
    </row>
    <row r="18" spans="1:57" ht="12.75">
      <c r="A18" s="1">
        <v>4</v>
      </c>
      <c r="B18" s="1">
        <v>0.134</v>
      </c>
      <c r="C18" s="1">
        <v>286</v>
      </c>
      <c r="D18" s="1">
        <v>324</v>
      </c>
      <c r="E18" s="1">
        <f t="shared" si="1"/>
        <v>50</v>
      </c>
      <c r="F18" s="1">
        <v>268</v>
      </c>
      <c r="G18" s="1">
        <v>312</v>
      </c>
      <c r="H18" s="1">
        <f t="shared" si="2"/>
        <v>62</v>
      </c>
      <c r="I18" s="1">
        <v>280</v>
      </c>
      <c r="J18" s="1">
        <v>247</v>
      </c>
      <c r="K18" s="1">
        <f t="shared" si="3"/>
        <v>127</v>
      </c>
      <c r="L18" s="1">
        <v>212</v>
      </c>
      <c r="M18" s="1">
        <v>230</v>
      </c>
      <c r="N18" s="1">
        <f t="shared" si="4"/>
        <v>144</v>
      </c>
      <c r="O18" s="1">
        <v>193</v>
      </c>
      <c r="P18" s="1">
        <v>156</v>
      </c>
      <c r="Q18" s="1">
        <f t="shared" si="5"/>
        <v>218</v>
      </c>
      <c r="R18" s="1">
        <v>202</v>
      </c>
      <c r="S18" s="1">
        <v>210</v>
      </c>
      <c r="T18" s="1">
        <f t="shared" si="6"/>
        <v>164</v>
      </c>
      <c r="U18" s="1">
        <v>203</v>
      </c>
      <c r="V18" s="1">
        <v>131</v>
      </c>
      <c r="W18" s="1">
        <f t="shared" si="7"/>
        <v>243</v>
      </c>
      <c r="Y18" s="2">
        <f t="shared" si="8"/>
        <v>-3.8947368421052633</v>
      </c>
      <c r="Z18" s="2">
        <f t="shared" si="9"/>
        <v>-1.3194685426340562</v>
      </c>
      <c r="AA18" s="2">
        <f t="shared" si="10"/>
        <v>-75.60554749293142</v>
      </c>
      <c r="AB18" s="2">
        <f t="shared" si="0"/>
        <v>104.39445250706858</v>
      </c>
      <c r="AC18" s="2">
        <f t="shared" si="11"/>
        <v>-0.25</v>
      </c>
      <c r="AD18" s="2">
        <f t="shared" si="12"/>
        <v>-0.24497866312686414</v>
      </c>
      <c r="AE18" s="2">
        <f t="shared" si="13"/>
        <v>-14.037277397169314</v>
      </c>
      <c r="AF18" s="2">
        <f t="shared" si="14"/>
        <v>14.037277397169314</v>
      </c>
      <c r="AG18" s="2">
        <f t="shared" si="15"/>
        <v>118.4317299042379</v>
      </c>
      <c r="AH18" s="1">
        <f t="shared" si="33"/>
        <v>-1</v>
      </c>
      <c r="AI18" s="2">
        <f t="shared" si="34"/>
        <v>-0.006802721088435374</v>
      </c>
      <c r="AJ18" s="1">
        <f t="shared" si="35"/>
        <v>0.3045994517209869</v>
      </c>
      <c r="AK18" s="2">
        <f t="shared" si="16"/>
        <v>5.416666666666667</v>
      </c>
      <c r="AL18" s="2">
        <f t="shared" si="17"/>
        <v>1.3882364736639898</v>
      </c>
      <c r="AM18" s="2">
        <f t="shared" si="18"/>
        <v>79.54594994094661</v>
      </c>
      <c r="AN18" s="2">
        <f t="shared" si="19"/>
        <v>79.54594994094661</v>
      </c>
      <c r="AO18" s="2">
        <f t="shared" si="20"/>
        <v>93.58322733811593</v>
      </c>
      <c r="AP18" s="2">
        <f t="shared" si="21"/>
        <v>-0.6666666666666666</v>
      </c>
      <c r="AQ18" s="2">
        <f t="shared" si="22"/>
        <v>-0.5880026035475675</v>
      </c>
      <c r="AR18" s="2">
        <f t="shared" si="23"/>
        <v>-33.69254918327562</v>
      </c>
      <c r="AS18" s="2">
        <f t="shared" si="24"/>
        <v>33.69254918327562</v>
      </c>
      <c r="AT18" s="2">
        <f t="shared" si="25"/>
        <v>113.23849912422223</v>
      </c>
      <c r="AU18" s="1">
        <f t="shared" si="26"/>
        <v>1.4660000000000002</v>
      </c>
      <c r="AV18" s="1">
        <f t="shared" si="27"/>
        <v>-0.23299999999999998</v>
      </c>
      <c r="AW18" s="1">
        <f t="shared" si="38"/>
        <v>-41.122734528269135</v>
      </c>
      <c r="AX18" s="1">
        <f t="shared" si="36"/>
        <v>4.566388615217177</v>
      </c>
      <c r="AY18" s="1">
        <f t="shared" si="37"/>
        <v>45.11646062279382</v>
      </c>
      <c r="AZ18" s="1">
        <f t="shared" si="28"/>
        <v>-0.633</v>
      </c>
      <c r="BA18" s="2">
        <f t="shared" si="29"/>
        <v>-6</v>
      </c>
      <c r="BB18" s="2">
        <f t="shared" si="30"/>
        <v>-1.4056476493802699</v>
      </c>
      <c r="BC18" s="2">
        <f t="shared" si="31"/>
        <v>-80.54361030948947</v>
      </c>
      <c r="BD18" s="2">
        <f t="shared" si="32"/>
        <v>80.54361030948947</v>
      </c>
      <c r="BE18" s="2"/>
    </row>
    <row r="19" spans="1:57" ht="12.75">
      <c r="A19" s="1">
        <v>5</v>
      </c>
      <c r="B19" s="1">
        <v>0.167</v>
      </c>
      <c r="C19" s="1">
        <v>286</v>
      </c>
      <c r="D19" s="1">
        <v>323</v>
      </c>
      <c r="E19" s="1">
        <f t="shared" si="1"/>
        <v>51</v>
      </c>
      <c r="F19" s="1">
        <v>268</v>
      </c>
      <c r="G19" s="1">
        <v>310</v>
      </c>
      <c r="H19" s="1">
        <f t="shared" si="2"/>
        <v>64</v>
      </c>
      <c r="I19" s="1">
        <v>280</v>
      </c>
      <c r="J19" s="1">
        <v>247</v>
      </c>
      <c r="K19" s="1">
        <f t="shared" si="3"/>
        <v>127</v>
      </c>
      <c r="L19" s="1">
        <v>212</v>
      </c>
      <c r="M19" s="1">
        <v>229</v>
      </c>
      <c r="N19" s="1">
        <f t="shared" si="4"/>
        <v>145</v>
      </c>
      <c r="O19" s="1">
        <v>195</v>
      </c>
      <c r="P19" s="1">
        <v>155</v>
      </c>
      <c r="Q19" s="1">
        <f t="shared" si="5"/>
        <v>219</v>
      </c>
      <c r="R19" s="1">
        <v>201</v>
      </c>
      <c r="S19" s="1">
        <v>210</v>
      </c>
      <c r="T19" s="1">
        <f t="shared" si="6"/>
        <v>164</v>
      </c>
      <c r="U19" s="1">
        <v>205</v>
      </c>
      <c r="V19" s="1">
        <v>130</v>
      </c>
      <c r="W19" s="1">
        <f t="shared" si="7"/>
        <v>244</v>
      </c>
      <c r="Y19" s="2">
        <f t="shared" si="8"/>
        <v>-4.352941176470588</v>
      </c>
      <c r="Z19" s="2">
        <f t="shared" si="9"/>
        <v>-1.3449846452515413</v>
      </c>
      <c r="AA19" s="2">
        <f t="shared" si="10"/>
        <v>-77.06762017291331</v>
      </c>
      <c r="AB19" s="2">
        <f t="shared" si="0"/>
        <v>102.93237982708669</v>
      </c>
      <c r="AC19" s="2">
        <f t="shared" si="11"/>
        <v>-0.2647058823529412</v>
      </c>
      <c r="AD19" s="2">
        <f t="shared" si="12"/>
        <v>-0.2587708919636976</v>
      </c>
      <c r="AE19" s="2">
        <f t="shared" si="13"/>
        <v>-14.827572109519874</v>
      </c>
      <c r="AF19" s="2">
        <f t="shared" si="14"/>
        <v>14.827572109519874</v>
      </c>
      <c r="AG19" s="2">
        <f t="shared" si="15"/>
        <v>117.75995193660657</v>
      </c>
      <c r="AH19" s="1">
        <f t="shared" si="33"/>
        <v>-1</v>
      </c>
      <c r="AI19" s="2">
        <f t="shared" si="34"/>
        <v>-0.006802721088435374</v>
      </c>
      <c r="AJ19" s="1">
        <f t="shared" si="35"/>
        <v>0.5153576582148011</v>
      </c>
      <c r="AK19" s="2">
        <f t="shared" si="16"/>
        <v>5.25</v>
      </c>
      <c r="AL19" s="2">
        <f t="shared" si="17"/>
        <v>1.382574821490126</v>
      </c>
      <c r="AM19" s="2">
        <f t="shared" si="18"/>
        <v>79.22153727138421</v>
      </c>
      <c r="AN19" s="2">
        <f t="shared" si="19"/>
        <v>79.22153727138421</v>
      </c>
      <c r="AO19" s="2">
        <f t="shared" si="20"/>
        <v>94.04910938090408</v>
      </c>
      <c r="AP19" s="2">
        <f t="shared" si="21"/>
        <v>-0.7222222222222222</v>
      </c>
      <c r="AQ19" s="2">
        <f t="shared" si="22"/>
        <v>-0.625485040239229</v>
      </c>
      <c r="AR19" s="2">
        <f t="shared" si="23"/>
        <v>-35.84029280570782</v>
      </c>
      <c r="AS19" s="2">
        <f t="shared" si="24"/>
        <v>35.84029280570782</v>
      </c>
      <c r="AT19" s="2">
        <f t="shared" si="25"/>
        <v>115.06183007709203</v>
      </c>
      <c r="AU19" s="1">
        <f t="shared" si="26"/>
        <v>1.433</v>
      </c>
      <c r="AV19" s="1">
        <f t="shared" si="27"/>
        <v>-0.19999999999999998</v>
      </c>
      <c r="AW19" s="1">
        <f t="shared" si="38"/>
        <v>-58.82927646469227</v>
      </c>
      <c r="AX19" s="1">
        <f t="shared" si="36"/>
        <v>-18.45030197619716</v>
      </c>
      <c r="AY19" s="1">
        <f t="shared" si="37"/>
        <v>17.05433443348988</v>
      </c>
      <c r="AZ19" s="1">
        <f t="shared" si="28"/>
        <v>-0.6</v>
      </c>
      <c r="BA19" s="2">
        <f t="shared" si="29"/>
        <v>-9.166666666666666</v>
      </c>
      <c r="BB19" s="2">
        <f t="shared" si="30"/>
        <v>-1.4621351109543088</v>
      </c>
      <c r="BC19" s="2">
        <f t="shared" si="31"/>
        <v>-83.78034185768189</v>
      </c>
      <c r="BD19" s="2">
        <f t="shared" si="32"/>
        <v>83.78034185768189</v>
      </c>
      <c r="BE19" s="2"/>
    </row>
    <row r="20" spans="1:57" ht="12.75">
      <c r="A20" s="1">
        <v>6</v>
      </c>
      <c r="B20" s="1">
        <v>0.2</v>
      </c>
      <c r="C20" s="1">
        <v>286</v>
      </c>
      <c r="D20" s="1">
        <v>324</v>
      </c>
      <c r="E20" s="1">
        <f t="shared" si="1"/>
        <v>50</v>
      </c>
      <c r="F20" s="1">
        <v>268</v>
      </c>
      <c r="G20" s="1">
        <v>311</v>
      </c>
      <c r="H20" s="1">
        <f t="shared" si="2"/>
        <v>63</v>
      </c>
      <c r="I20" s="1">
        <v>281</v>
      </c>
      <c r="J20" s="1">
        <v>247</v>
      </c>
      <c r="K20" s="1">
        <f t="shared" si="3"/>
        <v>127</v>
      </c>
      <c r="L20" s="1">
        <v>212</v>
      </c>
      <c r="M20" s="1">
        <v>230</v>
      </c>
      <c r="N20" s="1">
        <f t="shared" si="4"/>
        <v>144</v>
      </c>
      <c r="O20" s="1">
        <v>198</v>
      </c>
      <c r="P20" s="1">
        <v>156</v>
      </c>
      <c r="Q20" s="1">
        <f t="shared" si="5"/>
        <v>218</v>
      </c>
      <c r="R20" s="1">
        <v>201</v>
      </c>
      <c r="S20" s="1">
        <v>211</v>
      </c>
      <c r="T20" s="1">
        <f t="shared" si="6"/>
        <v>163</v>
      </c>
      <c r="U20" s="1">
        <v>208</v>
      </c>
      <c r="V20" s="1">
        <v>132</v>
      </c>
      <c r="W20" s="1">
        <f t="shared" si="7"/>
        <v>242</v>
      </c>
      <c r="Y20" s="2">
        <f t="shared" si="8"/>
        <v>-5.285714285714286</v>
      </c>
      <c r="Z20" s="2">
        <f t="shared" si="9"/>
        <v>-1.3838170568759856</v>
      </c>
      <c r="AA20" s="2">
        <f t="shared" si="10"/>
        <v>-79.29271735899397</v>
      </c>
      <c r="AB20" s="2">
        <f t="shared" si="0"/>
        <v>100.70728264100603</v>
      </c>
      <c r="AC20" s="2">
        <f t="shared" si="11"/>
        <v>-0.2463768115942029</v>
      </c>
      <c r="AD20" s="2">
        <f t="shared" si="12"/>
        <v>-0.24156570709532596</v>
      </c>
      <c r="AE20" s="2">
        <f t="shared" si="13"/>
        <v>-13.841715016562176</v>
      </c>
      <c r="AF20" s="2">
        <f t="shared" si="14"/>
        <v>13.841715016562176</v>
      </c>
      <c r="AG20" s="2">
        <f t="shared" si="15"/>
        <v>114.54899765756821</v>
      </c>
      <c r="AH20" s="1">
        <f t="shared" si="33"/>
        <v>0</v>
      </c>
      <c r="AI20" s="2">
        <f t="shared" si="34"/>
        <v>0</v>
      </c>
      <c r="AJ20" s="1">
        <f t="shared" si="35"/>
        <v>0.40613260229464915</v>
      </c>
      <c r="AK20" s="2">
        <f t="shared" si="16"/>
        <v>4.923076923076923</v>
      </c>
      <c r="AL20" s="2">
        <f t="shared" si="17"/>
        <v>1.3703977729690182</v>
      </c>
      <c r="AM20" s="2">
        <f t="shared" si="18"/>
        <v>78.52379239112474</v>
      </c>
      <c r="AN20" s="2">
        <f t="shared" si="19"/>
        <v>78.52379239112474</v>
      </c>
      <c r="AO20" s="2">
        <f t="shared" si="20"/>
        <v>92.36550740768692</v>
      </c>
      <c r="AP20" s="2">
        <f t="shared" si="21"/>
        <v>-0.7222222222222222</v>
      </c>
      <c r="AQ20" s="2">
        <f t="shared" si="22"/>
        <v>-0.625485040239229</v>
      </c>
      <c r="AR20" s="2">
        <f t="shared" si="23"/>
        <v>-35.84029280570782</v>
      </c>
      <c r="AS20" s="2">
        <f t="shared" si="24"/>
        <v>35.84029280570782</v>
      </c>
      <c r="AT20" s="2">
        <f t="shared" si="25"/>
        <v>114.36408519683256</v>
      </c>
      <c r="AU20" s="1">
        <f t="shared" si="26"/>
        <v>1.4000000000000001</v>
      </c>
      <c r="AV20" s="1">
        <f t="shared" si="27"/>
        <v>-0.16699999999999998</v>
      </c>
      <c r="AW20" s="1">
        <f t="shared" si="38"/>
        <v>-84.76009662589223</v>
      </c>
      <c r="AX20" s="1">
        <f t="shared" si="36"/>
        <v>-24.28670880296188</v>
      </c>
      <c r="AY20" s="1">
        <f t="shared" si="37"/>
        <v>28.242266058640976</v>
      </c>
      <c r="AZ20" s="1">
        <f t="shared" si="28"/>
        <v>-0.567</v>
      </c>
      <c r="BA20" s="2">
        <f t="shared" si="29"/>
        <v>-18.333333333333332</v>
      </c>
      <c r="BB20" s="2">
        <f t="shared" si="30"/>
        <v>-1.5163048705541655</v>
      </c>
      <c r="BC20" s="2">
        <f t="shared" si="31"/>
        <v>-86.88426908275368</v>
      </c>
      <c r="BD20" s="2">
        <f t="shared" si="32"/>
        <v>86.88426908275368</v>
      </c>
      <c r="BE20" s="2"/>
    </row>
    <row r="21" spans="1:57" ht="12.75">
      <c r="A21" s="1">
        <v>7</v>
      </c>
      <c r="B21" s="1">
        <v>0.234</v>
      </c>
      <c r="C21" s="1">
        <v>286</v>
      </c>
      <c r="D21" s="1">
        <v>324</v>
      </c>
      <c r="E21" s="1">
        <f t="shared" si="1"/>
        <v>50</v>
      </c>
      <c r="F21" s="1">
        <v>269</v>
      </c>
      <c r="G21" s="1">
        <v>311</v>
      </c>
      <c r="H21" s="1">
        <f t="shared" si="2"/>
        <v>63</v>
      </c>
      <c r="I21" s="1">
        <v>281</v>
      </c>
      <c r="J21" s="1">
        <v>246</v>
      </c>
      <c r="K21" s="1">
        <f t="shared" si="3"/>
        <v>128</v>
      </c>
      <c r="L21" s="1">
        <v>211</v>
      </c>
      <c r="M21" s="1">
        <v>230</v>
      </c>
      <c r="N21" s="1">
        <f t="shared" si="4"/>
        <v>144</v>
      </c>
      <c r="O21" s="1">
        <v>199</v>
      </c>
      <c r="P21" s="1">
        <v>156</v>
      </c>
      <c r="Q21" s="1">
        <f t="shared" si="5"/>
        <v>218</v>
      </c>
      <c r="R21" s="1">
        <v>201</v>
      </c>
      <c r="S21" s="1">
        <v>210</v>
      </c>
      <c r="T21" s="1">
        <f t="shared" si="6"/>
        <v>164</v>
      </c>
      <c r="U21" s="1">
        <v>211</v>
      </c>
      <c r="V21" s="1">
        <v>133</v>
      </c>
      <c r="W21" s="1">
        <f t="shared" si="7"/>
        <v>241</v>
      </c>
      <c r="Y21" s="2">
        <f t="shared" si="8"/>
        <v>-6.166666666666667</v>
      </c>
      <c r="Z21" s="2">
        <f t="shared" si="9"/>
        <v>-1.4100335861690618</v>
      </c>
      <c r="AA21" s="2">
        <f t="shared" si="10"/>
        <v>-80.79492448748724</v>
      </c>
      <c r="AB21" s="2">
        <f t="shared" si="0"/>
        <v>99.20507551251276</v>
      </c>
      <c r="AC21" s="2">
        <f t="shared" si="11"/>
        <v>-0.22857142857142856</v>
      </c>
      <c r="AD21" s="2">
        <f t="shared" si="12"/>
        <v>-0.22471116841464267</v>
      </c>
      <c r="AE21" s="2">
        <f t="shared" si="13"/>
        <v>-12.875949950159024</v>
      </c>
      <c r="AF21" s="2">
        <f t="shared" si="14"/>
        <v>12.875949950159024</v>
      </c>
      <c r="AG21" s="2">
        <f t="shared" si="15"/>
        <v>112.08102546267179</v>
      </c>
      <c r="AH21" s="1">
        <f t="shared" si="33"/>
        <v>0</v>
      </c>
      <c r="AI21" s="2">
        <f t="shared" si="34"/>
        <v>0</v>
      </c>
      <c r="AJ21" s="1">
        <f t="shared" si="35"/>
        <v>0.40613260229464915</v>
      </c>
      <c r="AK21" s="2">
        <f t="shared" si="16"/>
        <v>5.416666666666667</v>
      </c>
      <c r="AL21" s="2">
        <f t="shared" si="17"/>
        <v>1.3882364736639898</v>
      </c>
      <c r="AM21" s="2">
        <f t="shared" si="18"/>
        <v>79.54594994094661</v>
      </c>
      <c r="AN21" s="2">
        <f t="shared" si="19"/>
        <v>79.54594994094661</v>
      </c>
      <c r="AO21" s="2">
        <f t="shared" si="20"/>
        <v>92.42189989110564</v>
      </c>
      <c r="AP21" s="2">
        <f t="shared" si="21"/>
        <v>-0.7647058823529411</v>
      </c>
      <c r="AQ21" s="2">
        <f t="shared" si="22"/>
        <v>-0.6528466311007742</v>
      </c>
      <c r="AR21" s="2">
        <f t="shared" si="23"/>
        <v>-37.408111962074365</v>
      </c>
      <c r="AS21" s="2">
        <f t="shared" si="24"/>
        <v>37.408111962074365</v>
      </c>
      <c r="AT21" s="2">
        <f t="shared" si="25"/>
        <v>116.95406190302097</v>
      </c>
      <c r="AU21" s="1">
        <f t="shared" si="26"/>
        <v>1.366</v>
      </c>
      <c r="AV21" s="1">
        <f t="shared" si="27"/>
        <v>-0.13299999999999998</v>
      </c>
      <c r="AW21" s="1">
        <f t="shared" si="38"/>
        <v>-40.56100490838057</v>
      </c>
      <c r="AX21" s="1">
        <f t="shared" si="36"/>
        <v>-2.4559537957837794</v>
      </c>
      <c r="AY21" s="1">
        <f t="shared" si="37"/>
        <v>2.785490257201503</v>
      </c>
      <c r="AZ21" s="1">
        <f t="shared" si="28"/>
        <v>-0.533</v>
      </c>
      <c r="BA21" s="2">
        <f t="shared" si="29"/>
        <v>-27</v>
      </c>
      <c r="BB21" s="2">
        <f t="shared" si="30"/>
        <v>-1.5337762109209665</v>
      </c>
      <c r="BC21" s="2">
        <f t="shared" si="31"/>
        <v>-87.88537688577138</v>
      </c>
      <c r="BD21" s="2">
        <f t="shared" si="32"/>
        <v>87.88537688577138</v>
      </c>
      <c r="BE21" s="2"/>
    </row>
    <row r="22" spans="1:57" ht="12.75">
      <c r="A22" s="1">
        <v>8</v>
      </c>
      <c r="B22" s="1">
        <v>0.267</v>
      </c>
      <c r="C22" s="1">
        <v>286</v>
      </c>
      <c r="D22" s="1">
        <v>323</v>
      </c>
      <c r="E22" s="1">
        <f t="shared" si="1"/>
        <v>51</v>
      </c>
      <c r="F22" s="1">
        <v>267</v>
      </c>
      <c r="G22" s="1">
        <v>309</v>
      </c>
      <c r="H22" s="1">
        <f t="shared" si="2"/>
        <v>65</v>
      </c>
      <c r="I22" s="1">
        <v>280</v>
      </c>
      <c r="J22" s="1">
        <v>247</v>
      </c>
      <c r="K22" s="1">
        <f t="shared" si="3"/>
        <v>127</v>
      </c>
      <c r="L22" s="1">
        <v>212</v>
      </c>
      <c r="M22" s="1">
        <v>230</v>
      </c>
      <c r="N22" s="1">
        <f t="shared" si="4"/>
        <v>144</v>
      </c>
      <c r="O22" s="1">
        <v>202</v>
      </c>
      <c r="P22" s="1">
        <v>157</v>
      </c>
      <c r="Q22" s="1">
        <f t="shared" si="5"/>
        <v>217</v>
      </c>
      <c r="R22" s="1">
        <v>201</v>
      </c>
      <c r="S22" s="1">
        <v>211</v>
      </c>
      <c r="T22" s="1">
        <f t="shared" si="6"/>
        <v>163</v>
      </c>
      <c r="U22" s="1">
        <v>214</v>
      </c>
      <c r="V22" s="1">
        <v>133</v>
      </c>
      <c r="W22" s="1">
        <f t="shared" si="7"/>
        <v>241</v>
      </c>
      <c r="Y22" s="2">
        <f t="shared" si="8"/>
        <v>-7.3</v>
      </c>
      <c r="Z22" s="2">
        <f t="shared" si="9"/>
        <v>-1.4346573659417559</v>
      </c>
      <c r="AA22" s="2">
        <f t="shared" si="10"/>
        <v>-82.20586706846261</v>
      </c>
      <c r="AB22" s="2">
        <f t="shared" si="0"/>
        <v>97.79413293153739</v>
      </c>
      <c r="AC22" s="2">
        <f t="shared" si="11"/>
        <v>-0.25</v>
      </c>
      <c r="AD22" s="2">
        <f t="shared" si="12"/>
        <v>-0.24497866312686414</v>
      </c>
      <c r="AE22" s="2">
        <f t="shared" si="13"/>
        <v>-14.037277397169314</v>
      </c>
      <c r="AF22" s="2">
        <f t="shared" si="14"/>
        <v>14.037277397169314</v>
      </c>
      <c r="AG22" s="2">
        <f t="shared" si="15"/>
        <v>111.83141032870671</v>
      </c>
      <c r="AH22" s="1">
        <f t="shared" si="33"/>
        <v>-1</v>
      </c>
      <c r="AI22" s="2">
        <f t="shared" si="34"/>
        <v>-0.006802721088435374</v>
      </c>
      <c r="AJ22" s="1">
        <f t="shared" si="35"/>
        <v>0.5153576582148012</v>
      </c>
      <c r="AK22" s="2">
        <f t="shared" si="16"/>
        <v>4.769230769230769</v>
      </c>
      <c r="AL22" s="2">
        <f t="shared" si="17"/>
        <v>1.3641131083106472</v>
      </c>
      <c r="AM22" s="2">
        <f t="shared" si="18"/>
        <v>78.16368110620009</v>
      </c>
      <c r="AN22" s="2">
        <f t="shared" si="19"/>
        <v>78.16368110620009</v>
      </c>
      <c r="AO22" s="2">
        <f t="shared" si="20"/>
        <v>92.2009585033694</v>
      </c>
      <c r="AP22" s="2">
        <f t="shared" si="21"/>
        <v>-0.7368421052631579</v>
      </c>
      <c r="AQ22" s="2">
        <f t="shared" si="22"/>
        <v>-0.6350267353903137</v>
      </c>
      <c r="AR22" s="2">
        <f t="shared" si="23"/>
        <v>-36.387031937864975</v>
      </c>
      <c r="AS22" s="2">
        <f t="shared" si="24"/>
        <v>36.387031937864975</v>
      </c>
      <c r="AT22" s="2">
        <f t="shared" si="25"/>
        <v>114.55071304406506</v>
      </c>
      <c r="AU22" s="1">
        <f t="shared" si="26"/>
        <v>1.3330000000000002</v>
      </c>
      <c r="AV22" s="1">
        <f t="shared" si="27"/>
        <v>-0.09999999999999998</v>
      </c>
      <c r="AW22" s="1">
        <f t="shared" si="38"/>
        <v>-52.69797005928103</v>
      </c>
      <c r="AX22" s="1">
        <f t="shared" si="36"/>
        <v>0.3106210754308141</v>
      </c>
      <c r="AY22" s="1">
        <f t="shared" si="37"/>
        <v>-26.175410707862085</v>
      </c>
      <c r="AZ22" s="1">
        <f t="shared" si="28"/>
        <v>-0.5</v>
      </c>
      <c r="BA22" s="2">
        <f aca="true" t="shared" si="39" ref="BA22:BA73">(T22-Q22)/(R22-O22)</f>
        <v>54</v>
      </c>
      <c r="BB22" s="2">
        <f t="shared" si="30"/>
        <v>1.5522799247268875</v>
      </c>
      <c r="BC22" s="2">
        <f t="shared" si="31"/>
        <v>88.94563968685065</v>
      </c>
      <c r="BD22" s="2">
        <f>BC22</f>
        <v>88.94563968685065</v>
      </c>
      <c r="BE22" s="2"/>
    </row>
    <row r="23" spans="1:57" ht="12.75">
      <c r="A23" s="1">
        <v>9</v>
      </c>
      <c r="B23" s="1">
        <v>0.3</v>
      </c>
      <c r="C23" s="1">
        <v>286</v>
      </c>
      <c r="D23" s="1">
        <v>323</v>
      </c>
      <c r="E23" s="1">
        <f t="shared" si="1"/>
        <v>51</v>
      </c>
      <c r="F23" s="1">
        <v>268</v>
      </c>
      <c r="G23" s="1">
        <v>310</v>
      </c>
      <c r="H23" s="1">
        <f t="shared" si="2"/>
        <v>64</v>
      </c>
      <c r="I23" s="1">
        <v>280</v>
      </c>
      <c r="J23" s="1">
        <v>246</v>
      </c>
      <c r="K23" s="1">
        <f t="shared" si="3"/>
        <v>128</v>
      </c>
      <c r="L23" s="1">
        <v>211</v>
      </c>
      <c r="M23" s="1">
        <v>230</v>
      </c>
      <c r="N23" s="1">
        <f t="shared" si="4"/>
        <v>144</v>
      </c>
      <c r="O23" s="1">
        <v>204</v>
      </c>
      <c r="P23" s="1">
        <v>158</v>
      </c>
      <c r="Q23" s="1">
        <f t="shared" si="5"/>
        <v>216</v>
      </c>
      <c r="R23" s="1">
        <v>201</v>
      </c>
      <c r="S23" s="1">
        <v>212</v>
      </c>
      <c r="T23" s="1">
        <f t="shared" si="6"/>
        <v>162</v>
      </c>
      <c r="U23" s="1">
        <v>217</v>
      </c>
      <c r="V23" s="1">
        <v>134</v>
      </c>
      <c r="W23" s="1">
        <f t="shared" si="7"/>
        <v>240</v>
      </c>
      <c r="Y23" s="2">
        <f t="shared" si="8"/>
        <v>-10.285714285714286</v>
      </c>
      <c r="Z23" s="2">
        <f t="shared" si="9"/>
        <v>-1.4738786990005337</v>
      </c>
      <c r="AA23" s="2">
        <f t="shared" si="10"/>
        <v>-84.45324945273057</v>
      </c>
      <c r="AB23" s="2">
        <f t="shared" si="0"/>
        <v>95.54675054726943</v>
      </c>
      <c r="AC23" s="2">
        <f t="shared" si="11"/>
        <v>-0.2318840579710145</v>
      </c>
      <c r="AD23" s="2">
        <f t="shared" si="12"/>
        <v>-0.22785704871709972</v>
      </c>
      <c r="AE23" s="2">
        <f t="shared" si="13"/>
        <v>-13.056208891489813</v>
      </c>
      <c r="AF23" s="2">
        <f t="shared" si="14"/>
        <v>13.056208891489813</v>
      </c>
      <c r="AG23" s="2">
        <f t="shared" si="15"/>
        <v>108.60295943875924</v>
      </c>
      <c r="AH23" s="1">
        <f t="shared" si="33"/>
        <v>-1</v>
      </c>
      <c r="AI23" s="2">
        <f t="shared" si="34"/>
        <v>-0.006802721088435374</v>
      </c>
      <c r="AJ23" s="1">
        <f t="shared" si="35"/>
        <v>0.5076657528683114</v>
      </c>
      <c r="AK23" s="2">
        <f t="shared" si="16"/>
        <v>5.333333333333333</v>
      </c>
      <c r="AL23" s="2">
        <f t="shared" si="17"/>
        <v>1.3854483767992019</v>
      </c>
      <c r="AM23" s="2">
        <f t="shared" si="18"/>
        <v>79.38619199059426</v>
      </c>
      <c r="AN23" s="2">
        <f t="shared" si="19"/>
        <v>79.38619199059426</v>
      </c>
      <c r="AO23" s="2">
        <f t="shared" si="20"/>
        <v>92.44240088208407</v>
      </c>
      <c r="AP23" s="2">
        <f t="shared" si="21"/>
        <v>-0.7222222222222222</v>
      </c>
      <c r="AQ23" s="2">
        <f t="shared" si="22"/>
        <v>-0.625485040239229</v>
      </c>
      <c r="AR23" s="2">
        <f t="shared" si="23"/>
        <v>-35.84029280570782</v>
      </c>
      <c r="AS23" s="2">
        <f t="shared" si="24"/>
        <v>35.84029280570782</v>
      </c>
      <c r="AT23" s="2">
        <f t="shared" si="25"/>
        <v>115.22648479630207</v>
      </c>
      <c r="AU23" s="1">
        <f t="shared" si="26"/>
        <v>1.3</v>
      </c>
      <c r="AV23" s="1">
        <f t="shared" si="27"/>
        <v>-0.067</v>
      </c>
      <c r="AW23" s="1">
        <f t="shared" si="38"/>
        <v>-54.13316552314538</v>
      </c>
      <c r="AX23" s="1">
        <f t="shared" si="36"/>
        <v>34.1918941311889</v>
      </c>
      <c r="AY23" s="1">
        <f t="shared" si="37"/>
        <v>23.030835345263245</v>
      </c>
      <c r="AZ23" s="1">
        <f t="shared" si="28"/>
        <v>-0.467</v>
      </c>
      <c r="BA23" s="2">
        <f t="shared" si="39"/>
        <v>18</v>
      </c>
      <c r="BB23" s="2">
        <f t="shared" si="30"/>
        <v>1.5152978215491797</v>
      </c>
      <c r="BC23" s="2">
        <f t="shared" si="31"/>
        <v>86.82656517476799</v>
      </c>
      <c r="BD23" s="2">
        <f aca="true" t="shared" si="40" ref="BD23:BD65">180-BC23</f>
        <v>93.17343482523201</v>
      </c>
      <c r="BE23" s="2"/>
    </row>
    <row r="24" spans="1:57" ht="12.75">
      <c r="A24" s="1">
        <v>10</v>
      </c>
      <c r="B24" s="1">
        <v>0.334</v>
      </c>
      <c r="C24" s="1">
        <v>286</v>
      </c>
      <c r="D24" s="1">
        <v>323</v>
      </c>
      <c r="E24" s="1">
        <f t="shared" si="1"/>
        <v>51</v>
      </c>
      <c r="F24" s="1">
        <v>268</v>
      </c>
      <c r="G24" s="1">
        <v>310</v>
      </c>
      <c r="H24" s="1">
        <f t="shared" si="2"/>
        <v>64</v>
      </c>
      <c r="I24" s="1">
        <v>279</v>
      </c>
      <c r="J24" s="1">
        <v>246</v>
      </c>
      <c r="K24" s="1">
        <f t="shared" si="3"/>
        <v>128</v>
      </c>
      <c r="L24" s="1">
        <v>212</v>
      </c>
      <c r="M24" s="1">
        <v>229</v>
      </c>
      <c r="N24" s="1">
        <f t="shared" si="4"/>
        <v>145</v>
      </c>
      <c r="O24" s="1">
        <v>207</v>
      </c>
      <c r="P24" s="1">
        <v>157</v>
      </c>
      <c r="Q24" s="1">
        <f t="shared" si="5"/>
        <v>217</v>
      </c>
      <c r="R24" s="1">
        <v>200</v>
      </c>
      <c r="S24" s="1">
        <v>211</v>
      </c>
      <c r="T24" s="1">
        <f t="shared" si="6"/>
        <v>163</v>
      </c>
      <c r="U24" s="1">
        <v>220</v>
      </c>
      <c r="V24" s="1">
        <v>135</v>
      </c>
      <c r="W24" s="1">
        <f t="shared" si="7"/>
        <v>239</v>
      </c>
      <c r="Y24" s="2">
        <f t="shared" si="8"/>
        <v>-14.4</v>
      </c>
      <c r="Z24" s="2">
        <f t="shared" si="9"/>
        <v>-1.501463193106688</v>
      </c>
      <c r="AA24" s="2">
        <f t="shared" si="10"/>
        <v>-86.03384096501321</v>
      </c>
      <c r="AB24" s="2">
        <f t="shared" si="0"/>
        <v>93.96615903498679</v>
      </c>
      <c r="AC24" s="2">
        <f t="shared" si="11"/>
        <v>-0.2537313432835821</v>
      </c>
      <c r="AD24" s="2">
        <f t="shared" si="12"/>
        <v>-0.24848742065740276</v>
      </c>
      <c r="AE24" s="2">
        <f t="shared" si="13"/>
        <v>-14.238329203669178</v>
      </c>
      <c r="AF24" s="2">
        <f t="shared" si="14"/>
        <v>14.238329203669178</v>
      </c>
      <c r="AG24" s="2">
        <f t="shared" si="15"/>
        <v>108.20448823865597</v>
      </c>
      <c r="AH24" s="1">
        <f t="shared" si="33"/>
        <v>-2</v>
      </c>
      <c r="AI24" s="2">
        <f t="shared" si="34"/>
        <v>-0.013605442176870748</v>
      </c>
      <c r="AJ24" s="1">
        <f t="shared" si="35"/>
        <v>0.7107320540156361</v>
      </c>
      <c r="AK24" s="2">
        <f t="shared" si="16"/>
        <v>5.818181818181818</v>
      </c>
      <c r="AL24" s="2">
        <f t="shared" si="17"/>
        <v>1.4005844015094222</v>
      </c>
      <c r="AM24" s="2">
        <f t="shared" si="18"/>
        <v>80.25348620648988</v>
      </c>
      <c r="AN24" s="2">
        <f t="shared" si="19"/>
        <v>80.25348620648988</v>
      </c>
      <c r="AO24" s="2">
        <f t="shared" si="20"/>
        <v>94.49181541015906</v>
      </c>
      <c r="AP24" s="2">
        <f t="shared" si="21"/>
        <v>-0.7222222222222222</v>
      </c>
      <c r="AQ24" s="2">
        <f t="shared" si="22"/>
        <v>-0.625485040239229</v>
      </c>
      <c r="AR24" s="2">
        <f t="shared" si="23"/>
        <v>-35.84029280570782</v>
      </c>
      <c r="AS24" s="2">
        <f t="shared" si="24"/>
        <v>35.84029280570782</v>
      </c>
      <c r="AT24" s="2">
        <f t="shared" si="25"/>
        <v>116.0937790121977</v>
      </c>
      <c r="AU24" s="1">
        <f t="shared" si="26"/>
        <v>1.266</v>
      </c>
      <c r="AV24" s="1">
        <f t="shared" si="27"/>
        <v>-0.032999999999999974</v>
      </c>
      <c r="AW24" s="1">
        <f t="shared" si="38"/>
        <v>-68.24345622294777</v>
      </c>
      <c r="AX24" s="1">
        <f t="shared" si="36"/>
        <v>2.7654677438072244</v>
      </c>
      <c r="AY24" s="1">
        <f t="shared" si="37"/>
        <v>0</v>
      </c>
      <c r="AZ24" s="1">
        <f t="shared" si="28"/>
        <v>-0.433</v>
      </c>
      <c r="BA24" s="2">
        <f t="shared" si="39"/>
        <v>7.714285714285714</v>
      </c>
      <c r="BB24" s="2">
        <f t="shared" si="30"/>
        <v>1.441885555110905</v>
      </c>
      <c r="BC24" s="2">
        <f t="shared" si="31"/>
        <v>82.62004230785486</v>
      </c>
      <c r="BD24" s="2">
        <f t="shared" si="40"/>
        <v>97.37995769214514</v>
      </c>
      <c r="BE24" s="2"/>
    </row>
    <row r="25" spans="1:57" ht="12.75">
      <c r="A25" s="1">
        <v>11</v>
      </c>
      <c r="B25" s="1">
        <v>0.367</v>
      </c>
      <c r="C25" s="1">
        <v>286</v>
      </c>
      <c r="D25" s="1">
        <v>323</v>
      </c>
      <c r="E25" s="1">
        <f t="shared" si="1"/>
        <v>51</v>
      </c>
      <c r="F25" s="1">
        <v>268</v>
      </c>
      <c r="G25" s="1">
        <v>310</v>
      </c>
      <c r="H25" s="1">
        <f t="shared" si="2"/>
        <v>64</v>
      </c>
      <c r="I25" s="1">
        <v>280</v>
      </c>
      <c r="J25" s="1">
        <v>246</v>
      </c>
      <c r="K25" s="1">
        <f t="shared" si="3"/>
        <v>128</v>
      </c>
      <c r="L25" s="1">
        <v>212</v>
      </c>
      <c r="M25" s="1">
        <v>230</v>
      </c>
      <c r="N25" s="1">
        <f t="shared" si="4"/>
        <v>144</v>
      </c>
      <c r="O25" s="1">
        <v>211</v>
      </c>
      <c r="P25" s="1">
        <v>158</v>
      </c>
      <c r="Q25" s="1">
        <f t="shared" si="5"/>
        <v>216</v>
      </c>
      <c r="R25" s="1">
        <v>201</v>
      </c>
      <c r="S25" s="1">
        <v>212</v>
      </c>
      <c r="T25" s="1">
        <f t="shared" si="6"/>
        <v>162</v>
      </c>
      <c r="U25" s="1">
        <v>224</v>
      </c>
      <c r="V25" s="1">
        <v>135</v>
      </c>
      <c r="W25" s="1">
        <f t="shared" si="7"/>
        <v>239</v>
      </c>
      <c r="Y25" s="2">
        <f t="shared" si="8"/>
        <v>-72</v>
      </c>
      <c r="Z25" s="2">
        <f t="shared" si="9"/>
        <v>-1.5569083308639295</v>
      </c>
      <c r="AA25" s="2">
        <f t="shared" si="10"/>
        <v>-89.21084735850316</v>
      </c>
      <c r="AB25" s="2">
        <f t="shared" si="0"/>
        <v>90.78915264149684</v>
      </c>
      <c r="AC25" s="2">
        <f t="shared" si="11"/>
        <v>-0.23529411764705882</v>
      </c>
      <c r="AD25" s="2">
        <f t="shared" si="12"/>
        <v>-0.23109066719589708</v>
      </c>
      <c r="AE25" s="2">
        <f t="shared" si="13"/>
        <v>-13.241495230324901</v>
      </c>
      <c r="AF25" s="2">
        <f t="shared" si="14"/>
        <v>13.241495230324901</v>
      </c>
      <c r="AG25" s="2">
        <f t="shared" si="15"/>
        <v>104.03064787182174</v>
      </c>
      <c r="AH25" s="1">
        <f t="shared" si="33"/>
        <v>-1</v>
      </c>
      <c r="AI25" s="2">
        <f t="shared" si="34"/>
        <v>-0.006802721088435374</v>
      </c>
      <c r="AJ25" s="1">
        <f t="shared" si="35"/>
        <v>0.7215007215007215</v>
      </c>
      <c r="AK25" s="2">
        <f t="shared" si="16"/>
        <v>5.333333333333333</v>
      </c>
      <c r="AL25" s="2">
        <f t="shared" si="17"/>
        <v>1.3854483767992019</v>
      </c>
      <c r="AM25" s="2">
        <f t="shared" si="18"/>
        <v>79.38619199059426</v>
      </c>
      <c r="AN25" s="2">
        <f t="shared" si="19"/>
        <v>79.38619199059426</v>
      </c>
      <c r="AO25" s="2">
        <f t="shared" si="20"/>
        <v>92.62768722091916</v>
      </c>
      <c r="AP25" s="2">
        <f t="shared" si="21"/>
        <v>-0.7222222222222222</v>
      </c>
      <c r="AQ25" s="2">
        <f t="shared" si="22"/>
        <v>-0.625485040239229</v>
      </c>
      <c r="AR25" s="2">
        <f t="shared" si="23"/>
        <v>-35.84029280570782</v>
      </c>
      <c r="AS25" s="2">
        <f t="shared" si="24"/>
        <v>35.84029280570782</v>
      </c>
      <c r="AT25" s="2">
        <f t="shared" si="25"/>
        <v>115.22648479630207</v>
      </c>
      <c r="AU25" s="1">
        <f t="shared" si="26"/>
        <v>1.233</v>
      </c>
      <c r="AV25" s="1">
        <f t="shared" si="27"/>
        <v>0</v>
      </c>
      <c r="AW25" s="1">
        <f t="shared" si="38"/>
        <v>-87.83755924697024</v>
      </c>
      <c r="AX25" s="1">
        <f t="shared" si="36"/>
        <v>-16.187060945386182</v>
      </c>
      <c r="AY25" s="1">
        <f t="shared" si="37"/>
        <v>10.614014249559506</v>
      </c>
      <c r="AZ25" s="1">
        <f t="shared" si="28"/>
        <v>-0.4</v>
      </c>
      <c r="BA25" s="2">
        <f t="shared" si="39"/>
        <v>5.4</v>
      </c>
      <c r="BB25" s="2">
        <f t="shared" si="30"/>
        <v>1.3876855095324125</v>
      </c>
      <c r="BC25" s="2">
        <f t="shared" si="31"/>
        <v>79.51437969620723</v>
      </c>
      <c r="BD25" s="2">
        <f t="shared" si="40"/>
        <v>100.48562030379277</v>
      </c>
      <c r="BE25" s="2"/>
    </row>
    <row r="26" spans="1:57" ht="12.75">
      <c r="A26" s="1">
        <v>12</v>
      </c>
      <c r="B26" s="1">
        <v>0.4</v>
      </c>
      <c r="C26" s="1">
        <v>285</v>
      </c>
      <c r="D26" s="1">
        <v>323</v>
      </c>
      <c r="E26" s="1">
        <f t="shared" si="1"/>
        <v>51</v>
      </c>
      <c r="F26" s="1">
        <v>268</v>
      </c>
      <c r="G26" s="1">
        <v>310</v>
      </c>
      <c r="H26" s="1">
        <f t="shared" si="2"/>
        <v>64</v>
      </c>
      <c r="I26" s="1">
        <v>280</v>
      </c>
      <c r="J26" s="1">
        <v>246</v>
      </c>
      <c r="K26" s="1">
        <f t="shared" si="3"/>
        <v>128</v>
      </c>
      <c r="L26" s="1">
        <v>212</v>
      </c>
      <c r="M26" s="1">
        <v>229</v>
      </c>
      <c r="N26" s="1">
        <f t="shared" si="4"/>
        <v>145</v>
      </c>
      <c r="O26" s="1">
        <v>214</v>
      </c>
      <c r="P26" s="1">
        <v>159</v>
      </c>
      <c r="Q26" s="1">
        <f t="shared" si="5"/>
        <v>215</v>
      </c>
      <c r="R26" s="1">
        <v>201</v>
      </c>
      <c r="S26" s="1">
        <v>212</v>
      </c>
      <c r="T26" s="1">
        <f t="shared" si="6"/>
        <v>162</v>
      </c>
      <c r="U26" s="1">
        <v>228</v>
      </c>
      <c r="V26" s="1">
        <v>137</v>
      </c>
      <c r="W26" s="1">
        <f t="shared" si="7"/>
        <v>237</v>
      </c>
      <c r="Y26" s="2">
        <f t="shared" si="8"/>
        <v>35</v>
      </c>
      <c r="Z26" s="2">
        <f t="shared" si="9"/>
        <v>1.5422326689561365</v>
      </c>
      <c r="AA26" s="2">
        <f t="shared" si="10"/>
        <v>88.36993193118661</v>
      </c>
      <c r="AB26" s="2">
        <f>AA26</f>
        <v>88.36993193118661</v>
      </c>
      <c r="AC26" s="2">
        <f t="shared" si="11"/>
        <v>-0.25</v>
      </c>
      <c r="AD26" s="2">
        <f t="shared" si="12"/>
        <v>-0.24497866312686414</v>
      </c>
      <c r="AE26" s="2">
        <f t="shared" si="13"/>
        <v>-14.037277397169314</v>
      </c>
      <c r="AF26" s="2">
        <f t="shared" si="14"/>
        <v>14.037277397169314</v>
      </c>
      <c r="AG26" s="2">
        <f t="shared" si="15"/>
        <v>102.40720932835593</v>
      </c>
      <c r="AH26" s="1">
        <f t="shared" si="33"/>
        <v>-1</v>
      </c>
      <c r="AI26" s="2">
        <f t="shared" si="34"/>
        <v>-0.006802721088435374</v>
      </c>
      <c r="AJ26" s="1">
        <f t="shared" si="35"/>
        <v>0.7107320540156361</v>
      </c>
      <c r="AK26" s="2">
        <f t="shared" si="16"/>
        <v>5.333333333333333</v>
      </c>
      <c r="AL26" s="2">
        <f t="shared" si="17"/>
        <v>1.3854483767992019</v>
      </c>
      <c r="AM26" s="2">
        <f t="shared" si="18"/>
        <v>79.38619199059426</v>
      </c>
      <c r="AN26" s="2">
        <f t="shared" si="19"/>
        <v>79.38619199059426</v>
      </c>
      <c r="AO26" s="2">
        <f t="shared" si="20"/>
        <v>93.42346938776357</v>
      </c>
      <c r="AP26" s="2">
        <f t="shared" si="21"/>
        <v>-0.7647058823529411</v>
      </c>
      <c r="AQ26" s="2">
        <f t="shared" si="22"/>
        <v>-0.6528466311007742</v>
      </c>
      <c r="AR26" s="2">
        <f t="shared" si="23"/>
        <v>-37.408111962074365</v>
      </c>
      <c r="AS26" s="2">
        <f t="shared" si="24"/>
        <v>37.408111962074365</v>
      </c>
      <c r="AT26" s="2">
        <f t="shared" si="25"/>
        <v>116.79430395266863</v>
      </c>
      <c r="AU26" s="1">
        <f t="shared" si="26"/>
        <v>1.2000000000000002</v>
      </c>
      <c r="AV26" s="1">
        <f t="shared" si="27"/>
        <v>0.03300000000000003</v>
      </c>
      <c r="AW26" s="1">
        <f t="shared" si="38"/>
        <v>-101.43658162592222</v>
      </c>
      <c r="AX26" s="1">
        <f t="shared" si="36"/>
        <v>21.903194061685095</v>
      </c>
      <c r="AY26" s="1">
        <f t="shared" si="37"/>
        <v>-40.22353442272283</v>
      </c>
      <c r="AZ26" s="1">
        <f t="shared" si="28"/>
        <v>-0.367</v>
      </c>
      <c r="BA26" s="2">
        <f t="shared" si="39"/>
        <v>4.076923076923077</v>
      </c>
      <c r="BB26" s="2">
        <f t="shared" si="30"/>
        <v>1.330262078848992</v>
      </c>
      <c r="BC26" s="2">
        <f t="shared" si="31"/>
        <v>76.22401711804724</v>
      </c>
      <c r="BD26" s="2">
        <f t="shared" si="40"/>
        <v>103.77598288195276</v>
      </c>
      <c r="BE26" s="2"/>
    </row>
    <row r="27" spans="1:57" ht="12.75">
      <c r="A27" s="1">
        <v>13</v>
      </c>
      <c r="B27" s="1">
        <v>0.434</v>
      </c>
      <c r="C27" s="1">
        <v>287</v>
      </c>
      <c r="D27" s="1">
        <v>323</v>
      </c>
      <c r="E27" s="1">
        <f t="shared" si="1"/>
        <v>51</v>
      </c>
      <c r="F27" s="1">
        <v>268</v>
      </c>
      <c r="G27" s="1">
        <v>311</v>
      </c>
      <c r="H27" s="1">
        <f t="shared" si="2"/>
        <v>63</v>
      </c>
      <c r="I27" s="1">
        <v>279</v>
      </c>
      <c r="J27" s="1">
        <v>247</v>
      </c>
      <c r="K27" s="1">
        <f t="shared" si="3"/>
        <v>127</v>
      </c>
      <c r="L27" s="1">
        <v>210</v>
      </c>
      <c r="M27" s="1">
        <v>230</v>
      </c>
      <c r="N27" s="1">
        <f t="shared" si="4"/>
        <v>144</v>
      </c>
      <c r="O27" s="1">
        <v>218</v>
      </c>
      <c r="P27" s="1">
        <v>161</v>
      </c>
      <c r="Q27" s="1">
        <f t="shared" si="5"/>
        <v>213</v>
      </c>
      <c r="R27" s="1">
        <v>201</v>
      </c>
      <c r="S27" s="1">
        <v>212</v>
      </c>
      <c r="T27" s="1">
        <f t="shared" si="6"/>
        <v>162</v>
      </c>
      <c r="U27" s="1">
        <v>232</v>
      </c>
      <c r="V27" s="1">
        <v>138</v>
      </c>
      <c r="W27" s="1">
        <f t="shared" si="7"/>
        <v>236</v>
      </c>
      <c r="Y27" s="2">
        <f t="shared" si="8"/>
        <v>8.625</v>
      </c>
      <c r="Z27" s="2">
        <f t="shared" si="9"/>
        <v>1.4553696664279718</v>
      </c>
      <c r="AA27" s="2">
        <f t="shared" si="10"/>
        <v>83.39268188632278</v>
      </c>
      <c r="AB27" s="2">
        <f aca="true" t="shared" si="41" ref="AB27:AB60">AA27</f>
        <v>83.39268188632278</v>
      </c>
      <c r="AC27" s="2">
        <f t="shared" si="11"/>
        <v>-0.2463768115942029</v>
      </c>
      <c r="AD27" s="2">
        <f t="shared" si="12"/>
        <v>-0.24156570709532596</v>
      </c>
      <c r="AE27" s="2">
        <f t="shared" si="13"/>
        <v>-13.841715016562176</v>
      </c>
      <c r="AF27" s="2">
        <f t="shared" si="14"/>
        <v>13.841715016562176</v>
      </c>
      <c r="AG27" s="2">
        <f t="shared" si="15"/>
        <v>97.23439690288495</v>
      </c>
      <c r="AH27" s="1">
        <f t="shared" si="33"/>
        <v>-2</v>
      </c>
      <c r="AI27" s="2">
        <f t="shared" si="34"/>
        <v>-0.013605442176870748</v>
      </c>
      <c r="AJ27" s="1">
        <f t="shared" si="35"/>
        <v>0.8122652045892983</v>
      </c>
      <c r="AK27" s="2">
        <f t="shared" si="16"/>
        <v>5.818181818181818</v>
      </c>
      <c r="AL27" s="2">
        <f t="shared" si="17"/>
        <v>1.4005844015094222</v>
      </c>
      <c r="AM27" s="2">
        <f t="shared" si="18"/>
        <v>80.25348620648988</v>
      </c>
      <c r="AN27" s="2">
        <f t="shared" si="19"/>
        <v>80.25348620648988</v>
      </c>
      <c r="AO27" s="2">
        <f t="shared" si="20"/>
        <v>94.09520122305206</v>
      </c>
      <c r="AP27" s="2">
        <f t="shared" si="21"/>
        <v>-0.631578947368421</v>
      </c>
      <c r="AQ27" s="2">
        <f t="shared" si="22"/>
        <v>-0.5633162614919681</v>
      </c>
      <c r="AR27" s="2">
        <f t="shared" si="23"/>
        <v>-32.27802178348977</v>
      </c>
      <c r="AS27" s="2">
        <f t="shared" si="24"/>
        <v>32.27802178348977</v>
      </c>
      <c r="AT27" s="2">
        <f t="shared" si="25"/>
        <v>112.53150798997964</v>
      </c>
      <c r="AU27" s="1">
        <f t="shared" si="26"/>
        <v>1.1660000000000001</v>
      </c>
      <c r="AV27" s="1">
        <f t="shared" si="27"/>
        <v>0.067</v>
      </c>
      <c r="AW27" s="1">
        <f t="shared" si="38"/>
        <v>-112.72858724867189</v>
      </c>
      <c r="AX27" s="1">
        <f t="shared" si="36"/>
        <v>12.944689789486954</v>
      </c>
      <c r="AY27" s="1">
        <f t="shared" si="37"/>
        <v>-19.710904493114302</v>
      </c>
      <c r="AZ27" s="1">
        <f t="shared" si="28"/>
        <v>-0.333</v>
      </c>
      <c r="BA27" s="2">
        <f t="shared" si="39"/>
        <v>3</v>
      </c>
      <c r="BB27" s="2">
        <f t="shared" si="30"/>
        <v>1.2490457723982544</v>
      </c>
      <c r="BC27" s="2">
        <f t="shared" si="31"/>
        <v>71.57032275841998</v>
      </c>
      <c r="BD27" s="2">
        <f t="shared" si="40"/>
        <v>108.42967724158002</v>
      </c>
      <c r="BE27" s="2"/>
    </row>
    <row r="28" spans="1:57" ht="12.75">
      <c r="A28" s="1">
        <v>14</v>
      </c>
      <c r="B28" s="1">
        <v>0.467</v>
      </c>
      <c r="C28" s="1">
        <v>285</v>
      </c>
      <c r="D28" s="1">
        <v>323</v>
      </c>
      <c r="E28" s="1">
        <f t="shared" si="1"/>
        <v>51</v>
      </c>
      <c r="F28" s="1">
        <v>268</v>
      </c>
      <c r="G28" s="1">
        <v>311</v>
      </c>
      <c r="H28" s="1">
        <f t="shared" si="2"/>
        <v>63</v>
      </c>
      <c r="I28" s="1">
        <v>279</v>
      </c>
      <c r="J28" s="1">
        <v>247</v>
      </c>
      <c r="K28" s="1">
        <f t="shared" si="3"/>
        <v>127</v>
      </c>
      <c r="L28" s="1">
        <v>211</v>
      </c>
      <c r="M28" s="1">
        <v>230</v>
      </c>
      <c r="N28" s="1">
        <f t="shared" si="4"/>
        <v>144</v>
      </c>
      <c r="O28" s="1">
        <v>222</v>
      </c>
      <c r="P28" s="1">
        <v>162</v>
      </c>
      <c r="Q28" s="1">
        <f t="shared" si="5"/>
        <v>212</v>
      </c>
      <c r="R28" s="1">
        <v>203</v>
      </c>
      <c r="S28" s="1">
        <v>212</v>
      </c>
      <c r="T28" s="1">
        <f t="shared" si="6"/>
        <v>162</v>
      </c>
      <c r="U28" s="1">
        <v>237</v>
      </c>
      <c r="V28" s="1">
        <v>140</v>
      </c>
      <c r="W28" s="1">
        <f t="shared" si="7"/>
        <v>234</v>
      </c>
      <c r="Y28" s="2">
        <f t="shared" si="8"/>
        <v>6.181818181818182</v>
      </c>
      <c r="Z28" s="2">
        <f t="shared" si="9"/>
        <v>1.410420882818946</v>
      </c>
      <c r="AA28" s="2">
        <f t="shared" si="10"/>
        <v>80.8171165855256</v>
      </c>
      <c r="AB28" s="2">
        <f t="shared" si="41"/>
        <v>80.8171165855256</v>
      </c>
      <c r="AC28" s="2">
        <f t="shared" si="11"/>
        <v>-0.25</v>
      </c>
      <c r="AD28" s="2">
        <f t="shared" si="12"/>
        <v>-0.24497866312686414</v>
      </c>
      <c r="AE28" s="2">
        <f t="shared" si="13"/>
        <v>-14.037277397169314</v>
      </c>
      <c r="AF28" s="2">
        <f t="shared" si="14"/>
        <v>14.037277397169314</v>
      </c>
      <c r="AG28" s="2">
        <f t="shared" si="15"/>
        <v>94.85439398269492</v>
      </c>
      <c r="AH28" s="1">
        <f t="shared" si="33"/>
        <v>-2</v>
      </c>
      <c r="AI28" s="2">
        <f t="shared" si="34"/>
        <v>-0.013605442176870748</v>
      </c>
      <c r="AJ28" s="1">
        <f t="shared" si="35"/>
        <v>0.9276437847866418</v>
      </c>
      <c r="AK28" s="2">
        <f t="shared" si="16"/>
        <v>5.818181818181818</v>
      </c>
      <c r="AL28" s="2">
        <f t="shared" si="17"/>
        <v>1.4005844015094222</v>
      </c>
      <c r="AM28" s="2">
        <f t="shared" si="18"/>
        <v>80.25348620648988</v>
      </c>
      <c r="AN28" s="2">
        <f t="shared" si="19"/>
        <v>80.25348620648988</v>
      </c>
      <c r="AO28" s="2">
        <f t="shared" si="20"/>
        <v>94.2907636036592</v>
      </c>
      <c r="AP28" s="2">
        <f t="shared" si="21"/>
        <v>-0.7058823529411765</v>
      </c>
      <c r="AQ28" s="2">
        <f t="shared" si="22"/>
        <v>-0.6146629519221656</v>
      </c>
      <c r="AR28" s="2">
        <f t="shared" si="23"/>
        <v>-35.22018714514009</v>
      </c>
      <c r="AS28" s="2">
        <f t="shared" si="24"/>
        <v>35.22018714514009</v>
      </c>
      <c r="AT28" s="2">
        <f t="shared" si="25"/>
        <v>115.47367335162997</v>
      </c>
      <c r="AU28" s="1">
        <f t="shared" si="26"/>
        <v>1.133</v>
      </c>
      <c r="AV28" s="1">
        <f t="shared" si="27"/>
        <v>0.10000000000000003</v>
      </c>
      <c r="AW28" s="1">
        <f t="shared" si="38"/>
        <v>-78.55178425726363</v>
      </c>
      <c r="AX28" s="1">
        <f t="shared" si="36"/>
        <v>2.5039342178453348</v>
      </c>
      <c r="AY28" s="1">
        <f t="shared" si="37"/>
        <v>46.62213968590209</v>
      </c>
      <c r="AZ28" s="1">
        <f t="shared" si="28"/>
        <v>-0.3</v>
      </c>
      <c r="BA28" s="2">
        <f t="shared" si="39"/>
        <v>2.6315789473684212</v>
      </c>
      <c r="BB28" s="2">
        <f t="shared" si="30"/>
        <v>1.2076493168487203</v>
      </c>
      <c r="BC28" s="2">
        <f t="shared" si="31"/>
        <v>69.19830585543167</v>
      </c>
      <c r="BD28" s="2">
        <f t="shared" si="40"/>
        <v>110.80169414456833</v>
      </c>
      <c r="BE28" s="2"/>
    </row>
    <row r="29" spans="1:57" ht="12.75">
      <c r="A29" s="1">
        <v>15</v>
      </c>
      <c r="B29" s="1">
        <v>0.5</v>
      </c>
      <c r="C29" s="1">
        <v>286</v>
      </c>
      <c r="D29" s="1">
        <v>324</v>
      </c>
      <c r="E29" s="1">
        <f t="shared" si="1"/>
        <v>50</v>
      </c>
      <c r="F29" s="1">
        <v>267</v>
      </c>
      <c r="G29" s="1">
        <v>310</v>
      </c>
      <c r="H29" s="1">
        <f t="shared" si="2"/>
        <v>64</v>
      </c>
      <c r="I29" s="1">
        <v>279</v>
      </c>
      <c r="J29" s="1">
        <v>247</v>
      </c>
      <c r="K29" s="1">
        <f t="shared" si="3"/>
        <v>127</v>
      </c>
      <c r="L29" s="1">
        <v>212</v>
      </c>
      <c r="M29" s="1">
        <v>229</v>
      </c>
      <c r="N29" s="1">
        <f t="shared" si="4"/>
        <v>145</v>
      </c>
      <c r="O29" s="1">
        <v>227</v>
      </c>
      <c r="P29" s="1">
        <v>164</v>
      </c>
      <c r="Q29" s="1">
        <f t="shared" si="5"/>
        <v>210</v>
      </c>
      <c r="R29" s="1">
        <v>204</v>
      </c>
      <c r="S29" s="1">
        <v>212</v>
      </c>
      <c r="T29" s="1">
        <f t="shared" si="6"/>
        <v>162</v>
      </c>
      <c r="U29" s="1">
        <v>243</v>
      </c>
      <c r="V29" s="1">
        <v>142</v>
      </c>
      <c r="W29" s="1">
        <f t="shared" si="7"/>
        <v>232</v>
      </c>
      <c r="Y29" s="2">
        <f t="shared" si="8"/>
        <v>4.333333333333333</v>
      </c>
      <c r="Z29" s="2">
        <f t="shared" si="9"/>
        <v>1.3439974787410107</v>
      </c>
      <c r="AA29" s="2">
        <f t="shared" si="10"/>
        <v>77.01105553185991</v>
      </c>
      <c r="AB29" s="2">
        <f t="shared" si="41"/>
        <v>77.01105553185991</v>
      </c>
      <c r="AC29" s="2">
        <f t="shared" si="11"/>
        <v>-0.26865671641791045</v>
      </c>
      <c r="AD29" s="2">
        <f t="shared" si="12"/>
        <v>-0.2624593998262764</v>
      </c>
      <c r="AE29" s="2">
        <f t="shared" si="13"/>
        <v>-15.038923610045638</v>
      </c>
      <c r="AF29" s="2">
        <f t="shared" si="14"/>
        <v>15.038923610045638</v>
      </c>
      <c r="AG29" s="2">
        <f t="shared" si="15"/>
        <v>92.04997914190555</v>
      </c>
      <c r="AH29" s="1">
        <f t="shared" si="33"/>
        <v>-2</v>
      </c>
      <c r="AI29" s="2">
        <f t="shared" si="34"/>
        <v>-0.013605442176870748</v>
      </c>
      <c r="AJ29" s="1">
        <f t="shared" si="35"/>
        <v>0.9137983551629607</v>
      </c>
      <c r="AK29" s="2">
        <f t="shared" si="16"/>
        <v>5.25</v>
      </c>
      <c r="AL29" s="2">
        <f t="shared" si="17"/>
        <v>1.382574821490126</v>
      </c>
      <c r="AM29" s="2">
        <f t="shared" si="18"/>
        <v>79.22153727138421</v>
      </c>
      <c r="AN29" s="2">
        <f t="shared" si="19"/>
        <v>79.22153727138421</v>
      </c>
      <c r="AO29" s="2">
        <f t="shared" si="20"/>
        <v>94.26046088142985</v>
      </c>
      <c r="AP29" s="2">
        <f t="shared" si="21"/>
        <v>-0.7368421052631579</v>
      </c>
      <c r="AQ29" s="2">
        <f t="shared" si="22"/>
        <v>-0.6350267353903137</v>
      </c>
      <c r="AR29" s="2">
        <f t="shared" si="23"/>
        <v>-36.387031937864975</v>
      </c>
      <c r="AS29" s="2">
        <f t="shared" si="24"/>
        <v>36.387031937864975</v>
      </c>
      <c r="AT29" s="2">
        <f t="shared" si="25"/>
        <v>115.60856920924918</v>
      </c>
      <c r="AU29" s="1">
        <f t="shared" si="26"/>
        <v>1.1</v>
      </c>
      <c r="AV29" s="1">
        <f t="shared" si="27"/>
        <v>0.133</v>
      </c>
      <c r="AW29" s="1">
        <f t="shared" si="38"/>
        <v>-133.7548087299747</v>
      </c>
      <c r="AX29" s="1">
        <f t="shared" si="36"/>
        <v>-9.6798587420207</v>
      </c>
      <c r="AY29" s="1">
        <f t="shared" si="37"/>
        <v>-32.317742462696295</v>
      </c>
      <c r="AZ29" s="1">
        <f t="shared" si="28"/>
        <v>-0.267</v>
      </c>
      <c r="BA29" s="2">
        <f t="shared" si="39"/>
        <v>2.0869565217391304</v>
      </c>
      <c r="BB29" s="2">
        <f t="shared" si="30"/>
        <v>1.1239538583091324</v>
      </c>
      <c r="BC29" s="2">
        <f t="shared" si="31"/>
        <v>64.40255608111329</v>
      </c>
      <c r="BD29" s="2">
        <f t="shared" si="40"/>
        <v>115.59744391888671</v>
      </c>
      <c r="BE29" s="2"/>
    </row>
    <row r="30" spans="1:57" ht="12.75">
      <c r="A30" s="1">
        <v>16</v>
      </c>
      <c r="B30" s="1">
        <v>0.534</v>
      </c>
      <c r="C30" s="1">
        <v>285</v>
      </c>
      <c r="D30" s="1">
        <v>323</v>
      </c>
      <c r="E30" s="1">
        <f t="shared" si="1"/>
        <v>51</v>
      </c>
      <c r="F30" s="1">
        <v>268</v>
      </c>
      <c r="G30" s="1">
        <v>312</v>
      </c>
      <c r="H30" s="1">
        <f t="shared" si="2"/>
        <v>62</v>
      </c>
      <c r="I30" s="1">
        <v>279</v>
      </c>
      <c r="J30" s="1">
        <v>247</v>
      </c>
      <c r="K30" s="1">
        <f t="shared" si="3"/>
        <v>127</v>
      </c>
      <c r="L30" s="1">
        <v>211</v>
      </c>
      <c r="M30" s="1">
        <v>231</v>
      </c>
      <c r="N30" s="1">
        <f t="shared" si="4"/>
        <v>143</v>
      </c>
      <c r="O30" s="1">
        <v>231</v>
      </c>
      <c r="P30" s="1">
        <v>167</v>
      </c>
      <c r="Q30" s="1">
        <f t="shared" si="5"/>
        <v>207</v>
      </c>
      <c r="R30" s="1">
        <v>205</v>
      </c>
      <c r="S30" s="1">
        <v>213</v>
      </c>
      <c r="T30" s="1">
        <f t="shared" si="6"/>
        <v>161</v>
      </c>
      <c r="U30" s="1">
        <v>249</v>
      </c>
      <c r="V30" s="1">
        <v>144</v>
      </c>
      <c r="W30" s="1">
        <f t="shared" si="7"/>
        <v>230</v>
      </c>
      <c r="Y30" s="2">
        <f t="shared" si="8"/>
        <v>3.2</v>
      </c>
      <c r="Z30" s="2">
        <f t="shared" si="9"/>
        <v>1.2679114584199251</v>
      </c>
      <c r="AA30" s="2">
        <f t="shared" si="10"/>
        <v>72.65132656746171</v>
      </c>
      <c r="AB30" s="2">
        <f t="shared" si="41"/>
        <v>72.65132656746171</v>
      </c>
      <c r="AC30" s="2">
        <f t="shared" si="11"/>
        <v>-0.23529411764705882</v>
      </c>
      <c r="AD30" s="2">
        <f t="shared" si="12"/>
        <v>-0.23109066719589708</v>
      </c>
      <c r="AE30" s="2">
        <f t="shared" si="13"/>
        <v>-13.241495230324901</v>
      </c>
      <c r="AF30" s="2">
        <f t="shared" si="14"/>
        <v>13.241495230324901</v>
      </c>
      <c r="AG30" s="2">
        <f t="shared" si="15"/>
        <v>85.89282179778661</v>
      </c>
      <c r="AH30" s="1">
        <f t="shared" si="33"/>
        <v>-2</v>
      </c>
      <c r="AI30" s="2">
        <f t="shared" si="34"/>
        <v>-0.013605442176870748</v>
      </c>
      <c r="AJ30" s="1">
        <f t="shared" si="35"/>
        <v>1.015331505736624</v>
      </c>
      <c r="AK30" s="2">
        <f t="shared" si="16"/>
        <v>5.909090909090909</v>
      </c>
      <c r="AL30" s="2">
        <f t="shared" si="17"/>
        <v>1.403153888963681</v>
      </c>
      <c r="AM30" s="2">
        <f t="shared" si="18"/>
        <v>80.40071783761891</v>
      </c>
      <c r="AN30" s="2">
        <f t="shared" si="19"/>
        <v>80.40071783761891</v>
      </c>
      <c r="AO30" s="2">
        <f t="shared" si="20"/>
        <v>93.64221306794381</v>
      </c>
      <c r="AP30" s="2">
        <f t="shared" si="21"/>
        <v>-0.6470588235294118</v>
      </c>
      <c r="AQ30" s="2">
        <f t="shared" si="22"/>
        <v>-0.5743048301747018</v>
      </c>
      <c r="AR30" s="2">
        <f t="shared" si="23"/>
        <v>-32.90766676901041</v>
      </c>
      <c r="AS30" s="2">
        <f t="shared" si="24"/>
        <v>32.90766676901041</v>
      </c>
      <c r="AT30" s="2">
        <f t="shared" si="25"/>
        <v>113.30838460662932</v>
      </c>
      <c r="AU30" s="1">
        <f t="shared" si="26"/>
        <v>1.066</v>
      </c>
      <c r="AV30" s="1">
        <f t="shared" si="27"/>
        <v>0.16700000000000004</v>
      </c>
      <c r="AW30" s="1">
        <f t="shared" si="38"/>
        <v>-138.68142150402144</v>
      </c>
      <c r="AX30" s="1">
        <f t="shared" si="36"/>
        <v>2.457533122538039</v>
      </c>
      <c r="AY30" s="1">
        <f t="shared" si="37"/>
        <v>-27.455223742305073</v>
      </c>
      <c r="AZ30" s="1">
        <f t="shared" si="28"/>
        <v>-0.23299999999999998</v>
      </c>
      <c r="BA30" s="2">
        <f t="shared" si="39"/>
        <v>1.7692307692307692</v>
      </c>
      <c r="BB30" s="2">
        <f t="shared" si="30"/>
        <v>1.0563450137358688</v>
      </c>
      <c r="BC30" s="2">
        <f t="shared" si="31"/>
        <v>60.528569287065274</v>
      </c>
      <c r="BD30" s="2">
        <f t="shared" si="40"/>
        <v>119.47143071293473</v>
      </c>
      <c r="BE30" s="2"/>
    </row>
    <row r="31" spans="1:57" ht="12.75">
      <c r="A31" s="1">
        <v>17</v>
      </c>
      <c r="B31" s="1">
        <v>0.567</v>
      </c>
      <c r="C31" s="1">
        <v>286</v>
      </c>
      <c r="D31" s="1">
        <v>324</v>
      </c>
      <c r="E31" s="1">
        <f t="shared" si="1"/>
        <v>50</v>
      </c>
      <c r="F31" s="1">
        <v>267</v>
      </c>
      <c r="G31" s="1">
        <v>311</v>
      </c>
      <c r="H31" s="1">
        <f t="shared" si="2"/>
        <v>63</v>
      </c>
      <c r="I31" s="1">
        <v>279</v>
      </c>
      <c r="J31" s="1">
        <v>247</v>
      </c>
      <c r="K31" s="1">
        <f t="shared" si="3"/>
        <v>127</v>
      </c>
      <c r="L31" s="1">
        <v>212</v>
      </c>
      <c r="M31" s="1">
        <v>229</v>
      </c>
      <c r="N31" s="1">
        <f t="shared" si="4"/>
        <v>145</v>
      </c>
      <c r="O31" s="1">
        <v>237</v>
      </c>
      <c r="P31" s="1">
        <v>168</v>
      </c>
      <c r="Q31" s="1">
        <f t="shared" si="5"/>
        <v>206</v>
      </c>
      <c r="R31" s="1">
        <v>207</v>
      </c>
      <c r="S31" s="1">
        <v>213</v>
      </c>
      <c r="T31" s="1">
        <f t="shared" si="6"/>
        <v>161</v>
      </c>
      <c r="U31" s="1">
        <v>255</v>
      </c>
      <c r="V31" s="1">
        <v>147</v>
      </c>
      <c r="W31" s="1">
        <f t="shared" si="7"/>
        <v>227</v>
      </c>
      <c r="Y31" s="2">
        <f t="shared" si="8"/>
        <v>2.44</v>
      </c>
      <c r="Z31" s="2">
        <f t="shared" si="9"/>
        <v>1.1818394466158897</v>
      </c>
      <c r="AA31" s="2">
        <f t="shared" si="10"/>
        <v>67.71940029109048</v>
      </c>
      <c r="AB31" s="2">
        <f t="shared" si="41"/>
        <v>67.71940029109048</v>
      </c>
      <c r="AC31" s="2">
        <f t="shared" si="11"/>
        <v>-0.26865671641791045</v>
      </c>
      <c r="AD31" s="2">
        <f t="shared" si="12"/>
        <v>-0.2624593998262764</v>
      </c>
      <c r="AE31" s="2">
        <f t="shared" si="13"/>
        <v>-15.038923610045638</v>
      </c>
      <c r="AF31" s="2">
        <f t="shared" si="14"/>
        <v>15.038923610045638</v>
      </c>
      <c r="AG31" s="2">
        <f t="shared" si="15"/>
        <v>82.75832390113612</v>
      </c>
      <c r="AH31" s="1">
        <f t="shared" si="33"/>
        <v>-2</v>
      </c>
      <c r="AI31" s="2">
        <f t="shared" si="34"/>
        <v>-0.013605442176870748</v>
      </c>
      <c r="AJ31" s="1">
        <f t="shared" si="35"/>
        <v>1.1337868480725632</v>
      </c>
      <c r="AK31" s="2">
        <f t="shared" si="16"/>
        <v>5.333333333333333</v>
      </c>
      <c r="AL31" s="2">
        <f t="shared" si="17"/>
        <v>1.3854483767992019</v>
      </c>
      <c r="AM31" s="2">
        <f t="shared" si="18"/>
        <v>79.38619199059426</v>
      </c>
      <c r="AN31" s="2">
        <f t="shared" si="19"/>
        <v>79.38619199059426</v>
      </c>
      <c r="AO31" s="2">
        <f t="shared" si="20"/>
        <v>94.4251156006399</v>
      </c>
      <c r="AP31" s="2">
        <f t="shared" si="21"/>
        <v>-0.6842105263157895</v>
      </c>
      <c r="AQ31" s="2">
        <f t="shared" si="22"/>
        <v>-0.6000502134017536</v>
      </c>
      <c r="AR31" s="2">
        <f t="shared" si="23"/>
        <v>-34.38287722792048</v>
      </c>
      <c r="AS31" s="2">
        <f t="shared" si="24"/>
        <v>34.38287722792048</v>
      </c>
      <c r="AT31" s="2">
        <f t="shared" si="25"/>
        <v>113.76906921851474</v>
      </c>
      <c r="AU31" s="1">
        <f t="shared" si="26"/>
        <v>1.0330000000000001</v>
      </c>
      <c r="AV31" s="1">
        <f t="shared" si="27"/>
        <v>0.19999999999999996</v>
      </c>
      <c r="AW31" s="1">
        <f t="shared" si="38"/>
        <v>-118.20352922212247</v>
      </c>
      <c r="AX31" s="1">
        <f t="shared" si="36"/>
        <v>11.86215958630432</v>
      </c>
      <c r="AY31" s="1">
        <f t="shared" si="37"/>
        <v>29.06212408595088</v>
      </c>
      <c r="AZ31" s="1">
        <f t="shared" si="28"/>
        <v>-0.20000000000000007</v>
      </c>
      <c r="BA31" s="2">
        <f t="shared" si="39"/>
        <v>1.5</v>
      </c>
      <c r="BB31" s="2">
        <f t="shared" si="30"/>
        <v>0.982793723247329</v>
      </c>
      <c r="BC31" s="2">
        <f t="shared" si="31"/>
        <v>56.314080342071954</v>
      </c>
      <c r="BD31" s="2">
        <f t="shared" si="40"/>
        <v>123.68591965792805</v>
      </c>
      <c r="BE31" s="2"/>
    </row>
    <row r="32" spans="1:57" ht="12.75">
      <c r="A32" s="1">
        <v>18</v>
      </c>
      <c r="B32" s="1">
        <v>0.6</v>
      </c>
      <c r="C32" s="1">
        <v>285</v>
      </c>
      <c r="D32" s="1">
        <v>324</v>
      </c>
      <c r="E32" s="1">
        <f t="shared" si="1"/>
        <v>50</v>
      </c>
      <c r="F32" s="1">
        <v>267</v>
      </c>
      <c r="G32" s="1">
        <v>311</v>
      </c>
      <c r="H32" s="1">
        <f t="shared" si="2"/>
        <v>63</v>
      </c>
      <c r="I32" s="1">
        <v>279</v>
      </c>
      <c r="J32" s="1">
        <v>247</v>
      </c>
      <c r="K32" s="1">
        <f t="shared" si="3"/>
        <v>127</v>
      </c>
      <c r="L32" s="1">
        <v>212</v>
      </c>
      <c r="M32" s="1">
        <v>229</v>
      </c>
      <c r="N32" s="1">
        <f t="shared" si="4"/>
        <v>145</v>
      </c>
      <c r="O32" s="1">
        <v>242</v>
      </c>
      <c r="P32" s="1">
        <v>170</v>
      </c>
      <c r="Q32" s="1">
        <f t="shared" si="5"/>
        <v>204</v>
      </c>
      <c r="R32" s="1">
        <v>208</v>
      </c>
      <c r="S32" s="1">
        <v>212</v>
      </c>
      <c r="T32" s="1">
        <f t="shared" si="6"/>
        <v>162</v>
      </c>
      <c r="U32" s="1">
        <v>262</v>
      </c>
      <c r="V32" s="1">
        <v>150</v>
      </c>
      <c r="W32" s="1">
        <f t="shared" si="7"/>
        <v>224</v>
      </c>
      <c r="Y32" s="2">
        <f t="shared" si="8"/>
        <v>1.9666666666666666</v>
      </c>
      <c r="Z32" s="2">
        <f t="shared" si="9"/>
        <v>1.1003920638583053</v>
      </c>
      <c r="AA32" s="2">
        <f t="shared" si="10"/>
        <v>63.05246525908089</v>
      </c>
      <c r="AB32" s="2">
        <f t="shared" si="41"/>
        <v>63.05246525908089</v>
      </c>
      <c r="AC32" s="2">
        <f t="shared" si="11"/>
        <v>-0.26865671641791045</v>
      </c>
      <c r="AD32" s="2">
        <f t="shared" si="12"/>
        <v>-0.2624593998262764</v>
      </c>
      <c r="AE32" s="2">
        <f t="shared" si="13"/>
        <v>-15.038923610045638</v>
      </c>
      <c r="AF32" s="2">
        <f t="shared" si="14"/>
        <v>15.038923610045638</v>
      </c>
      <c r="AG32" s="2">
        <f t="shared" si="15"/>
        <v>78.09138886912653</v>
      </c>
      <c r="AH32" s="1">
        <f t="shared" si="33"/>
        <v>-2</v>
      </c>
      <c r="AI32" s="2">
        <f t="shared" si="34"/>
        <v>-0.013605442176870748</v>
      </c>
      <c r="AJ32" s="1">
        <f t="shared" si="35"/>
        <v>1.1168646563102842</v>
      </c>
      <c r="AK32" s="2">
        <f t="shared" si="16"/>
        <v>5.333333333333333</v>
      </c>
      <c r="AL32" s="2">
        <f t="shared" si="17"/>
        <v>1.3854483767992019</v>
      </c>
      <c r="AM32" s="2">
        <f t="shared" si="18"/>
        <v>79.38619199059426</v>
      </c>
      <c r="AN32" s="2">
        <f t="shared" si="19"/>
        <v>79.38619199059426</v>
      </c>
      <c r="AO32" s="2">
        <f t="shared" si="20"/>
        <v>94.4251156006399</v>
      </c>
      <c r="AP32" s="2">
        <f t="shared" si="21"/>
        <v>-0.7222222222222222</v>
      </c>
      <c r="AQ32" s="2">
        <f t="shared" si="22"/>
        <v>-0.625485040239229</v>
      </c>
      <c r="AR32" s="2">
        <f t="shared" si="23"/>
        <v>-35.84029280570782</v>
      </c>
      <c r="AS32" s="2">
        <f t="shared" si="24"/>
        <v>35.84029280570782</v>
      </c>
      <c r="AT32" s="2">
        <f t="shared" si="25"/>
        <v>115.22648479630207</v>
      </c>
      <c r="AU32" s="1">
        <f t="shared" si="26"/>
        <v>1</v>
      </c>
      <c r="AV32" s="1">
        <f t="shared" si="27"/>
        <v>0.23299999999999998</v>
      </c>
      <c r="AW32" s="1">
        <f t="shared" si="38"/>
        <v>-141.8386974421888</v>
      </c>
      <c r="AX32" s="1">
        <f t="shared" si="36"/>
        <v>18.385741094433275</v>
      </c>
      <c r="AY32" s="1">
        <f t="shared" si="37"/>
        <v>4.838773169847541</v>
      </c>
      <c r="AZ32" s="1">
        <f t="shared" si="28"/>
        <v>-0.16700000000000004</v>
      </c>
      <c r="BA32" s="2">
        <f>(Q32-T32)/(O32-R32)</f>
        <v>1.2352941176470589</v>
      </c>
      <c r="BB32" s="2">
        <f t="shared" si="30"/>
        <v>0.8902751021276822</v>
      </c>
      <c r="BC32" s="2">
        <f t="shared" si="31"/>
        <v>51.01276335191619</v>
      </c>
      <c r="BD32" s="2">
        <f t="shared" si="40"/>
        <v>128.9872366480838</v>
      </c>
      <c r="BE32" s="2"/>
    </row>
    <row r="33" spans="1:57" ht="12.75">
      <c r="A33" s="1">
        <v>19</v>
      </c>
      <c r="B33" s="1">
        <v>0.634</v>
      </c>
      <c r="C33" s="1">
        <v>286</v>
      </c>
      <c r="D33" s="1">
        <v>324</v>
      </c>
      <c r="E33" s="1">
        <f t="shared" si="1"/>
        <v>50</v>
      </c>
      <c r="F33" s="1">
        <v>268</v>
      </c>
      <c r="G33" s="1">
        <v>312</v>
      </c>
      <c r="H33" s="1">
        <f t="shared" si="2"/>
        <v>62</v>
      </c>
      <c r="I33" s="1">
        <v>279</v>
      </c>
      <c r="J33" s="1">
        <v>247</v>
      </c>
      <c r="K33" s="1">
        <f t="shared" si="3"/>
        <v>127</v>
      </c>
      <c r="L33" s="1">
        <v>213</v>
      </c>
      <c r="M33" s="1">
        <v>229</v>
      </c>
      <c r="N33" s="1">
        <f t="shared" si="4"/>
        <v>145</v>
      </c>
      <c r="O33" s="1">
        <v>248</v>
      </c>
      <c r="P33" s="1">
        <v>173</v>
      </c>
      <c r="Q33" s="1">
        <f t="shared" si="5"/>
        <v>201</v>
      </c>
      <c r="R33" s="1">
        <v>210</v>
      </c>
      <c r="S33" s="1">
        <v>213</v>
      </c>
      <c r="T33" s="1">
        <f t="shared" si="6"/>
        <v>161</v>
      </c>
      <c r="U33" s="1">
        <v>269</v>
      </c>
      <c r="V33" s="1">
        <v>152</v>
      </c>
      <c r="W33" s="1">
        <f t="shared" si="7"/>
        <v>222</v>
      </c>
      <c r="Y33" s="2">
        <f t="shared" si="8"/>
        <v>1.6</v>
      </c>
      <c r="Z33" s="2">
        <f t="shared" si="9"/>
        <v>1.0121970114513341</v>
      </c>
      <c r="AA33" s="2">
        <f t="shared" si="10"/>
        <v>57.99888875616144</v>
      </c>
      <c r="AB33" s="2">
        <f t="shared" si="41"/>
        <v>57.99888875616144</v>
      </c>
      <c r="AC33" s="2">
        <f t="shared" si="11"/>
        <v>-0.2727272727272727</v>
      </c>
      <c r="AD33" s="2">
        <f t="shared" si="12"/>
        <v>-0.2662520491509253</v>
      </c>
      <c r="AE33" s="2">
        <f t="shared" si="13"/>
        <v>-15.25624241634802</v>
      </c>
      <c r="AF33" s="2">
        <f t="shared" si="14"/>
        <v>15.25624241634802</v>
      </c>
      <c r="AG33" s="2">
        <f t="shared" si="15"/>
        <v>73.25513117250946</v>
      </c>
      <c r="AH33" s="1">
        <f t="shared" si="33"/>
        <v>-2</v>
      </c>
      <c r="AI33" s="2">
        <f t="shared" si="34"/>
        <v>-0.013605442176870748</v>
      </c>
      <c r="AJ33" s="1">
        <f t="shared" si="35"/>
        <v>1.2183978068839465</v>
      </c>
      <c r="AK33" s="2">
        <f t="shared" si="16"/>
        <v>5.909090909090909</v>
      </c>
      <c r="AL33" s="2">
        <f t="shared" si="17"/>
        <v>1.403153888963681</v>
      </c>
      <c r="AM33" s="2">
        <f t="shared" si="18"/>
        <v>80.40071783761891</v>
      </c>
      <c r="AN33" s="2">
        <f t="shared" si="19"/>
        <v>80.40071783761891</v>
      </c>
      <c r="AO33" s="2">
        <f t="shared" si="20"/>
        <v>95.65696025396693</v>
      </c>
      <c r="AP33" s="2">
        <f t="shared" si="21"/>
        <v>-0.6666666666666666</v>
      </c>
      <c r="AQ33" s="2">
        <f t="shared" si="22"/>
        <v>-0.5880026035475675</v>
      </c>
      <c r="AR33" s="2">
        <f t="shared" si="23"/>
        <v>-33.69254918327562</v>
      </c>
      <c r="AS33" s="2">
        <f t="shared" si="24"/>
        <v>33.69254918327562</v>
      </c>
      <c r="AT33" s="2">
        <f t="shared" si="25"/>
        <v>114.09326702089453</v>
      </c>
      <c r="AU33" s="1">
        <f t="shared" si="26"/>
        <v>0.9660000000000001</v>
      </c>
      <c r="AV33" s="1">
        <f t="shared" si="27"/>
        <v>0.267</v>
      </c>
      <c r="AW33" s="1">
        <f t="shared" si="38"/>
        <v>-112.12412980952196</v>
      </c>
      <c r="AX33" s="1">
        <f t="shared" si="36"/>
        <v>25.83034581622104</v>
      </c>
      <c r="AY33" s="1">
        <f t="shared" si="37"/>
        <v>-37.04739735205695</v>
      </c>
      <c r="AZ33" s="1">
        <f t="shared" si="28"/>
        <v>-0.133</v>
      </c>
      <c r="BA33" s="2">
        <f t="shared" si="39"/>
        <v>1.0526315789473684</v>
      </c>
      <c r="BB33" s="2">
        <f t="shared" si="30"/>
        <v>0.8110335719191257</v>
      </c>
      <c r="BC33" s="2">
        <f t="shared" si="31"/>
        <v>46.4722236709659</v>
      </c>
      <c r="BD33" s="2">
        <f t="shared" si="40"/>
        <v>133.5277763290341</v>
      </c>
      <c r="BE33" s="2"/>
    </row>
    <row r="34" spans="1:57" ht="12.75">
      <c r="A34" s="1">
        <v>20</v>
      </c>
      <c r="B34" s="1">
        <v>0.667</v>
      </c>
      <c r="C34" s="1">
        <v>285</v>
      </c>
      <c r="D34" s="1">
        <v>323</v>
      </c>
      <c r="E34" s="1">
        <f t="shared" si="1"/>
        <v>51</v>
      </c>
      <c r="F34" s="1">
        <v>267</v>
      </c>
      <c r="G34" s="1">
        <v>311</v>
      </c>
      <c r="H34" s="1">
        <f t="shared" si="2"/>
        <v>63</v>
      </c>
      <c r="I34" s="1">
        <v>279</v>
      </c>
      <c r="J34" s="1">
        <v>249</v>
      </c>
      <c r="K34" s="1">
        <f t="shared" si="3"/>
        <v>125</v>
      </c>
      <c r="L34" s="1">
        <v>214</v>
      </c>
      <c r="M34" s="1">
        <v>229</v>
      </c>
      <c r="N34" s="1">
        <f t="shared" si="4"/>
        <v>145</v>
      </c>
      <c r="O34" s="1">
        <v>254</v>
      </c>
      <c r="P34" s="1">
        <v>175</v>
      </c>
      <c r="Q34" s="1">
        <f t="shared" si="5"/>
        <v>199</v>
      </c>
      <c r="R34" s="1">
        <v>213</v>
      </c>
      <c r="S34" s="1">
        <v>211</v>
      </c>
      <c r="T34" s="1">
        <f t="shared" si="6"/>
        <v>163</v>
      </c>
      <c r="U34" s="1">
        <v>276</v>
      </c>
      <c r="V34" s="1">
        <v>155</v>
      </c>
      <c r="W34" s="1">
        <f t="shared" si="7"/>
        <v>219</v>
      </c>
      <c r="Y34" s="2">
        <f t="shared" si="8"/>
        <v>1.35</v>
      </c>
      <c r="Z34" s="2">
        <f t="shared" si="9"/>
        <v>0.9332475286562039</v>
      </c>
      <c r="AA34" s="2">
        <f t="shared" si="10"/>
        <v>53.47508339200048</v>
      </c>
      <c r="AB34" s="2">
        <f t="shared" si="41"/>
        <v>53.47508339200048</v>
      </c>
      <c r="AC34" s="2">
        <f t="shared" si="11"/>
        <v>-0.3076923076923077</v>
      </c>
      <c r="AD34" s="2">
        <f t="shared" si="12"/>
        <v>-0.2984989315861793</v>
      </c>
      <c r="AE34" s="2">
        <f t="shared" si="13"/>
        <v>-17.103988779888073</v>
      </c>
      <c r="AF34" s="2">
        <f t="shared" si="14"/>
        <v>17.103988779888073</v>
      </c>
      <c r="AG34" s="2">
        <f t="shared" si="15"/>
        <v>70.57907217188855</v>
      </c>
      <c r="AH34" s="1">
        <f t="shared" si="33"/>
        <v>-2</v>
      </c>
      <c r="AI34" s="2">
        <f t="shared" si="34"/>
        <v>-0.013605442176870748</v>
      </c>
      <c r="AJ34" s="1">
        <f t="shared" si="35"/>
        <v>1.2368583797155235</v>
      </c>
      <c r="AK34" s="2">
        <f t="shared" si="16"/>
        <v>5.166666666666667</v>
      </c>
      <c r="AL34" s="2">
        <f t="shared" si="17"/>
        <v>1.379611867197882</v>
      </c>
      <c r="AM34" s="2">
        <f t="shared" si="18"/>
        <v>79.05175999043864</v>
      </c>
      <c r="AN34" s="2">
        <f t="shared" si="19"/>
        <v>79.05175999043864</v>
      </c>
      <c r="AO34" s="2">
        <f t="shared" si="20"/>
        <v>96.15574877032671</v>
      </c>
      <c r="AP34" s="2">
        <f t="shared" si="21"/>
        <v>-0.6666666666666666</v>
      </c>
      <c r="AQ34" s="2">
        <f t="shared" si="22"/>
        <v>-0.5880026035475675</v>
      </c>
      <c r="AR34" s="2">
        <f t="shared" si="23"/>
        <v>-33.69254918327562</v>
      </c>
      <c r="AS34" s="2">
        <f t="shared" si="24"/>
        <v>33.69254918327562</v>
      </c>
      <c r="AT34" s="2">
        <f t="shared" si="25"/>
        <v>112.74430917371426</v>
      </c>
      <c r="AU34" s="1">
        <f t="shared" si="26"/>
        <v>0.933</v>
      </c>
      <c r="AV34" s="1">
        <f t="shared" si="27"/>
        <v>0.30000000000000004</v>
      </c>
      <c r="AW34" s="1">
        <f t="shared" si="38"/>
        <v>-97.32503416522242</v>
      </c>
      <c r="AX34" s="1">
        <f t="shared" si="36"/>
        <v>35.721708993782734</v>
      </c>
      <c r="AY34" s="1">
        <f t="shared" si="37"/>
        <v>-70.23946790295018</v>
      </c>
      <c r="AZ34" s="1">
        <f t="shared" si="28"/>
        <v>-0.09999999999999998</v>
      </c>
      <c r="BA34" s="2">
        <f t="shared" si="39"/>
        <v>0.8780487804878049</v>
      </c>
      <c r="BB34" s="2">
        <f t="shared" si="30"/>
        <v>0.7205541358442416</v>
      </c>
      <c r="BC34" s="2">
        <f t="shared" si="31"/>
        <v>41.28775198387504</v>
      </c>
      <c r="BD34" s="2">
        <f t="shared" si="40"/>
        <v>138.71224801612496</v>
      </c>
      <c r="BE34" s="2"/>
    </row>
    <row r="35" spans="1:57" ht="12.75">
      <c r="A35" s="1">
        <v>21</v>
      </c>
      <c r="B35" s="1">
        <v>0.7</v>
      </c>
      <c r="C35" s="1">
        <v>286</v>
      </c>
      <c r="D35" s="1">
        <v>323</v>
      </c>
      <c r="E35" s="1">
        <f t="shared" si="1"/>
        <v>51</v>
      </c>
      <c r="F35" s="1">
        <v>268</v>
      </c>
      <c r="G35" s="1">
        <v>313</v>
      </c>
      <c r="H35" s="1">
        <f t="shared" si="2"/>
        <v>61</v>
      </c>
      <c r="I35" s="1">
        <v>279</v>
      </c>
      <c r="J35" s="1">
        <v>248</v>
      </c>
      <c r="K35" s="1">
        <f t="shared" si="3"/>
        <v>126</v>
      </c>
      <c r="L35" s="1">
        <v>216</v>
      </c>
      <c r="M35" s="1">
        <v>228</v>
      </c>
      <c r="N35" s="1">
        <f t="shared" si="4"/>
        <v>146</v>
      </c>
      <c r="O35" s="1">
        <v>260</v>
      </c>
      <c r="P35" s="1">
        <v>177</v>
      </c>
      <c r="Q35" s="1">
        <f t="shared" si="5"/>
        <v>197</v>
      </c>
      <c r="R35" s="1">
        <v>218</v>
      </c>
      <c r="S35" s="1">
        <v>210</v>
      </c>
      <c r="T35" s="1">
        <f t="shared" si="6"/>
        <v>164</v>
      </c>
      <c r="U35" s="1">
        <v>283</v>
      </c>
      <c r="V35" s="1">
        <v>158</v>
      </c>
      <c r="W35" s="1">
        <f t="shared" si="7"/>
        <v>216</v>
      </c>
      <c r="Y35" s="2">
        <f t="shared" si="8"/>
        <v>1.1590909090909092</v>
      </c>
      <c r="Z35" s="2">
        <f t="shared" si="9"/>
        <v>0.8589494538859881</v>
      </c>
      <c r="AA35" s="2">
        <f t="shared" si="10"/>
        <v>49.217803707667116</v>
      </c>
      <c r="AB35" s="2">
        <f t="shared" si="41"/>
        <v>49.217803707667116</v>
      </c>
      <c r="AC35" s="2">
        <f t="shared" si="11"/>
        <v>-0.31746031746031744</v>
      </c>
      <c r="AD35" s="2">
        <f t="shared" si="12"/>
        <v>-0.3073974731228215</v>
      </c>
      <c r="AE35" s="2">
        <f t="shared" si="13"/>
        <v>-17.61387520993767</v>
      </c>
      <c r="AF35" s="2">
        <f t="shared" si="14"/>
        <v>17.61387520993767</v>
      </c>
      <c r="AG35" s="2">
        <f t="shared" si="15"/>
        <v>66.83167891760479</v>
      </c>
      <c r="AH35" s="1">
        <f t="shared" si="33"/>
        <v>-2</v>
      </c>
      <c r="AI35" s="2">
        <f t="shared" si="34"/>
        <v>-0.013605442176870748</v>
      </c>
      <c r="AJ35" s="1">
        <f t="shared" si="35"/>
        <v>1.319930957457611</v>
      </c>
      <c r="AK35" s="2">
        <f t="shared" si="16"/>
        <v>5.909090909090909</v>
      </c>
      <c r="AL35" s="2">
        <f t="shared" si="17"/>
        <v>1.403153888963681</v>
      </c>
      <c r="AM35" s="2">
        <f t="shared" si="18"/>
        <v>80.40071783761891</v>
      </c>
      <c r="AN35" s="2">
        <f t="shared" si="19"/>
        <v>80.40071783761891</v>
      </c>
      <c r="AO35" s="2">
        <f t="shared" si="20"/>
        <v>98.01459304755659</v>
      </c>
      <c r="AP35" s="2">
        <f t="shared" si="21"/>
        <v>-0.5555555555555556</v>
      </c>
      <c r="AQ35" s="2">
        <f t="shared" si="22"/>
        <v>-0.507098504392337</v>
      </c>
      <c r="AR35" s="2">
        <f t="shared" si="23"/>
        <v>-29.056744301680904</v>
      </c>
      <c r="AS35" s="2">
        <f t="shared" si="24"/>
        <v>29.056744301680904</v>
      </c>
      <c r="AT35" s="2">
        <f t="shared" si="25"/>
        <v>109.45746213929982</v>
      </c>
      <c r="AU35" s="1">
        <f t="shared" si="26"/>
        <v>0.9000000000000001</v>
      </c>
      <c r="AV35" s="1">
        <f t="shared" si="27"/>
        <v>0.33299999999999996</v>
      </c>
      <c r="AW35" s="1">
        <f t="shared" si="38"/>
        <v>-98.93080742020445</v>
      </c>
      <c r="AX35" s="1">
        <f t="shared" si="36"/>
        <v>41.321451576244286</v>
      </c>
      <c r="AY35" s="1">
        <f t="shared" si="37"/>
        <v>-28.749797353802215</v>
      </c>
      <c r="AZ35" s="1">
        <f t="shared" si="28"/>
        <v>-0.06700000000000006</v>
      </c>
      <c r="BA35" s="2">
        <f t="shared" si="39"/>
        <v>0.7857142857142857</v>
      </c>
      <c r="BB35" s="2">
        <f t="shared" si="30"/>
        <v>0.6659692373791098</v>
      </c>
      <c r="BC35" s="2">
        <f t="shared" si="31"/>
        <v>38.16003730182299</v>
      </c>
      <c r="BD35" s="2">
        <f t="shared" si="40"/>
        <v>141.839962698177</v>
      </c>
      <c r="BE35" s="2"/>
    </row>
    <row r="36" spans="1:57" ht="12.75">
      <c r="A36" s="1">
        <v>22</v>
      </c>
      <c r="B36" s="1">
        <v>0.734</v>
      </c>
      <c r="C36" s="1">
        <v>286</v>
      </c>
      <c r="D36" s="1">
        <v>324</v>
      </c>
      <c r="E36" s="1">
        <f t="shared" si="1"/>
        <v>50</v>
      </c>
      <c r="F36" s="1">
        <v>268</v>
      </c>
      <c r="G36" s="1">
        <v>313</v>
      </c>
      <c r="H36" s="1">
        <f t="shared" si="2"/>
        <v>61</v>
      </c>
      <c r="I36" s="1">
        <v>280</v>
      </c>
      <c r="J36" s="1">
        <v>249</v>
      </c>
      <c r="K36" s="1">
        <f t="shared" si="3"/>
        <v>125</v>
      </c>
      <c r="L36" s="1">
        <v>218</v>
      </c>
      <c r="M36" s="1">
        <v>227</v>
      </c>
      <c r="N36" s="1">
        <f t="shared" si="4"/>
        <v>147</v>
      </c>
      <c r="O36" s="1">
        <v>267</v>
      </c>
      <c r="P36" s="1">
        <v>179</v>
      </c>
      <c r="Q36" s="1">
        <f t="shared" si="5"/>
        <v>195</v>
      </c>
      <c r="R36" s="1">
        <v>221</v>
      </c>
      <c r="S36" s="1">
        <v>207</v>
      </c>
      <c r="T36" s="1">
        <f t="shared" si="6"/>
        <v>167</v>
      </c>
      <c r="U36" s="1">
        <v>289</v>
      </c>
      <c r="V36" s="1">
        <v>161</v>
      </c>
      <c r="W36" s="1">
        <f t="shared" si="7"/>
        <v>213</v>
      </c>
      <c r="Y36" s="2">
        <f t="shared" si="8"/>
        <v>0.9795918367346939</v>
      </c>
      <c r="Z36" s="2">
        <f t="shared" si="9"/>
        <v>0.775089250251205</v>
      </c>
      <c r="AA36" s="2">
        <f t="shared" si="10"/>
        <v>44.41261403939404</v>
      </c>
      <c r="AB36" s="2">
        <f t="shared" si="41"/>
        <v>44.41261403939404</v>
      </c>
      <c r="AC36" s="2">
        <f t="shared" si="11"/>
        <v>-0.3548387096774194</v>
      </c>
      <c r="AD36" s="2">
        <f t="shared" si="12"/>
        <v>-0.34097895349634944</v>
      </c>
      <c r="AE36" s="2">
        <f t="shared" si="13"/>
        <v>-19.538094035340823</v>
      </c>
      <c r="AF36" s="2">
        <f t="shared" si="14"/>
        <v>19.538094035340823</v>
      </c>
      <c r="AG36" s="2">
        <f t="shared" si="15"/>
        <v>63.95070807473486</v>
      </c>
      <c r="AH36" s="1">
        <f t="shared" si="33"/>
        <v>-1</v>
      </c>
      <c r="AI36" s="2">
        <f t="shared" si="34"/>
        <v>-0.006802721088435374</v>
      </c>
      <c r="AJ36" s="1">
        <f t="shared" si="35"/>
        <v>1.3199309574576088</v>
      </c>
      <c r="AK36" s="2">
        <f t="shared" si="16"/>
        <v>5.333333333333333</v>
      </c>
      <c r="AL36" s="2">
        <f t="shared" si="17"/>
        <v>1.3854483767992019</v>
      </c>
      <c r="AM36" s="2">
        <f t="shared" si="18"/>
        <v>79.38619199059426</v>
      </c>
      <c r="AN36" s="2">
        <f t="shared" si="19"/>
        <v>79.38619199059426</v>
      </c>
      <c r="AO36" s="2">
        <f t="shared" si="20"/>
        <v>98.92428602593507</v>
      </c>
      <c r="AP36" s="2">
        <f t="shared" si="21"/>
        <v>-0.6111111111111112</v>
      </c>
      <c r="AQ36" s="2">
        <f t="shared" si="22"/>
        <v>-0.5485494024505281</v>
      </c>
      <c r="AR36" s="2">
        <f t="shared" si="23"/>
        <v>-31.431880760415257</v>
      </c>
      <c r="AS36" s="2">
        <f t="shared" si="24"/>
        <v>31.431880760415257</v>
      </c>
      <c r="AT36" s="2">
        <f t="shared" si="25"/>
        <v>110.81807275100951</v>
      </c>
      <c r="AU36" s="1">
        <f t="shared" si="26"/>
        <v>0.8660000000000001</v>
      </c>
      <c r="AV36" s="1">
        <f t="shared" si="27"/>
        <v>0.367</v>
      </c>
      <c r="AW36" s="1">
        <f t="shared" si="38"/>
        <v>-52.6737084507083</v>
      </c>
      <c r="AX36" s="1">
        <f t="shared" si="36"/>
        <v>34.51066794189035</v>
      </c>
      <c r="AY36" s="1">
        <f t="shared" si="37"/>
        <v>7.435985257316059</v>
      </c>
      <c r="AZ36" s="1">
        <f t="shared" si="28"/>
        <v>-0.03300000000000003</v>
      </c>
      <c r="BA36" s="2">
        <f t="shared" si="39"/>
        <v>0.6086956521739131</v>
      </c>
      <c r="BB36" s="2">
        <f t="shared" si="30"/>
        <v>0.5467888408892474</v>
      </c>
      <c r="BC36" s="2">
        <f t="shared" si="31"/>
        <v>31.331000582953873</v>
      </c>
      <c r="BD36" s="2">
        <f t="shared" si="40"/>
        <v>148.66899941704614</v>
      </c>
      <c r="BE36" s="2"/>
    </row>
    <row r="37" spans="1:57" ht="12.75">
      <c r="A37" s="1">
        <v>23</v>
      </c>
      <c r="B37" s="1">
        <v>0.767</v>
      </c>
      <c r="C37" s="1">
        <v>286</v>
      </c>
      <c r="D37" s="1">
        <v>324</v>
      </c>
      <c r="E37" s="1">
        <f t="shared" si="1"/>
        <v>50</v>
      </c>
      <c r="F37" s="1">
        <v>268</v>
      </c>
      <c r="G37" s="1">
        <v>313</v>
      </c>
      <c r="H37" s="1">
        <f t="shared" si="2"/>
        <v>61</v>
      </c>
      <c r="I37" s="1">
        <v>281</v>
      </c>
      <c r="J37" s="1">
        <v>249</v>
      </c>
      <c r="K37" s="1">
        <f t="shared" si="3"/>
        <v>125</v>
      </c>
      <c r="L37" s="1">
        <v>221</v>
      </c>
      <c r="M37" s="1">
        <v>225</v>
      </c>
      <c r="N37" s="1">
        <f t="shared" si="4"/>
        <v>149</v>
      </c>
      <c r="O37" s="1">
        <v>273</v>
      </c>
      <c r="P37" s="1">
        <v>179</v>
      </c>
      <c r="Q37" s="1">
        <f t="shared" si="5"/>
        <v>195</v>
      </c>
      <c r="R37" s="1">
        <v>225</v>
      </c>
      <c r="S37" s="1">
        <v>204</v>
      </c>
      <c r="T37" s="1">
        <f t="shared" si="6"/>
        <v>170</v>
      </c>
      <c r="U37" s="1">
        <v>296</v>
      </c>
      <c r="V37" s="1">
        <v>161</v>
      </c>
      <c r="W37" s="1">
        <f t="shared" si="7"/>
        <v>213</v>
      </c>
      <c r="Y37" s="2">
        <f t="shared" si="8"/>
        <v>0.8846153846153846</v>
      </c>
      <c r="Z37" s="2">
        <f t="shared" si="9"/>
        <v>0.724250000748147</v>
      </c>
      <c r="AA37" s="2">
        <f t="shared" si="10"/>
        <v>41.499525042868825</v>
      </c>
      <c r="AB37" s="2">
        <f t="shared" si="41"/>
        <v>41.499525042868825</v>
      </c>
      <c r="AC37" s="2">
        <f t="shared" si="11"/>
        <v>-0.4</v>
      </c>
      <c r="AD37" s="2">
        <f t="shared" si="12"/>
        <v>-0.3805063771123649</v>
      </c>
      <c r="AE37" s="2">
        <f t="shared" si="13"/>
        <v>-21.803015408538506</v>
      </c>
      <c r="AF37" s="2">
        <f t="shared" si="14"/>
        <v>21.803015408538506</v>
      </c>
      <c r="AG37" s="2">
        <f t="shared" si="15"/>
        <v>63.30254045140733</v>
      </c>
      <c r="AH37" s="1">
        <f t="shared" si="33"/>
        <v>0</v>
      </c>
      <c r="AI37" s="2">
        <f t="shared" si="34"/>
        <v>0</v>
      </c>
      <c r="AJ37" s="1">
        <f t="shared" si="35"/>
        <v>1.1337868480725612</v>
      </c>
      <c r="AK37" s="2">
        <f t="shared" si="16"/>
        <v>4.923076923076923</v>
      </c>
      <c r="AL37" s="2">
        <f t="shared" si="17"/>
        <v>1.3703977729690182</v>
      </c>
      <c r="AM37" s="2">
        <f t="shared" si="18"/>
        <v>78.52379239112474</v>
      </c>
      <c r="AN37" s="2">
        <f t="shared" si="19"/>
        <v>78.52379239112474</v>
      </c>
      <c r="AO37" s="2">
        <f t="shared" si="20"/>
        <v>100.32680779966324</v>
      </c>
      <c r="AP37" s="2">
        <f t="shared" si="21"/>
        <v>-0.6111111111111112</v>
      </c>
      <c r="AQ37" s="2">
        <f t="shared" si="22"/>
        <v>-0.5485494024505281</v>
      </c>
      <c r="AR37" s="2">
        <f t="shared" si="23"/>
        <v>-31.431880760415257</v>
      </c>
      <c r="AS37" s="2">
        <f t="shared" si="24"/>
        <v>31.431880760415257</v>
      </c>
      <c r="AT37" s="2">
        <f t="shared" si="25"/>
        <v>109.95567315154</v>
      </c>
      <c r="AU37" s="1">
        <f t="shared" si="26"/>
        <v>0.8330000000000001</v>
      </c>
      <c r="AV37" s="1">
        <f t="shared" si="27"/>
        <v>0.4</v>
      </c>
      <c r="AW37" s="1">
        <f t="shared" si="38"/>
        <v>13.280778918972043</v>
      </c>
      <c r="AX37" s="1">
        <f t="shared" si="36"/>
        <v>39.43162050386999</v>
      </c>
      <c r="AY37" s="1">
        <f t="shared" si="37"/>
        <v>-75.63224068438839</v>
      </c>
      <c r="AZ37" s="1">
        <f t="shared" si="28"/>
        <v>0</v>
      </c>
      <c r="BA37" s="2">
        <f t="shared" si="39"/>
        <v>0.5208333333333334</v>
      </c>
      <c r="BB37" s="2">
        <f t="shared" si="30"/>
        <v>0.4801750296035269</v>
      </c>
      <c r="BC37" s="2">
        <f t="shared" si="31"/>
        <v>27.51402919628209</v>
      </c>
      <c r="BD37" s="2">
        <f t="shared" si="40"/>
        <v>152.48597080371792</v>
      </c>
      <c r="BE37" s="2"/>
    </row>
    <row r="38" spans="1:57" ht="12.75">
      <c r="A38" s="1">
        <v>24</v>
      </c>
      <c r="B38" s="1">
        <v>0.8</v>
      </c>
      <c r="C38" s="1">
        <v>286</v>
      </c>
      <c r="D38" s="1">
        <v>324</v>
      </c>
      <c r="E38" s="1">
        <f t="shared" si="1"/>
        <v>50</v>
      </c>
      <c r="F38" s="1">
        <v>267</v>
      </c>
      <c r="G38" s="1">
        <v>313</v>
      </c>
      <c r="H38" s="1">
        <f t="shared" si="2"/>
        <v>61</v>
      </c>
      <c r="I38" s="1">
        <v>283</v>
      </c>
      <c r="J38" s="1">
        <v>250</v>
      </c>
      <c r="K38" s="1">
        <f t="shared" si="3"/>
        <v>124</v>
      </c>
      <c r="L38" s="1">
        <v>225</v>
      </c>
      <c r="M38" s="1">
        <v>222</v>
      </c>
      <c r="N38" s="1">
        <f t="shared" si="4"/>
        <v>152</v>
      </c>
      <c r="O38" s="1">
        <v>278</v>
      </c>
      <c r="P38" s="1">
        <v>179</v>
      </c>
      <c r="Q38" s="1">
        <f t="shared" si="5"/>
        <v>195</v>
      </c>
      <c r="R38" s="1">
        <v>229</v>
      </c>
      <c r="S38" s="1">
        <v>202</v>
      </c>
      <c r="T38" s="1">
        <f t="shared" si="6"/>
        <v>172</v>
      </c>
      <c r="U38" s="1">
        <v>301</v>
      </c>
      <c r="V38" s="1">
        <v>162</v>
      </c>
      <c r="W38" s="1">
        <f t="shared" si="7"/>
        <v>212</v>
      </c>
      <c r="Y38" s="2">
        <f t="shared" si="8"/>
        <v>0.8113207547169812</v>
      </c>
      <c r="Z38" s="2">
        <f t="shared" si="9"/>
        <v>0.6816058229404055</v>
      </c>
      <c r="AA38" s="2">
        <f t="shared" si="10"/>
        <v>39.056013654485234</v>
      </c>
      <c r="AB38" s="2">
        <f t="shared" si="41"/>
        <v>39.056013654485234</v>
      </c>
      <c r="AC38" s="2">
        <f t="shared" si="11"/>
        <v>-0.4827586206896552</v>
      </c>
      <c r="AD38" s="2">
        <f t="shared" si="12"/>
        <v>-0.4497596130698391</v>
      </c>
      <c r="AE38" s="2">
        <f t="shared" si="13"/>
        <v>-25.771225828901777</v>
      </c>
      <c r="AF38" s="2">
        <f t="shared" si="14"/>
        <v>25.771225828901777</v>
      </c>
      <c r="AG38" s="2">
        <f t="shared" si="15"/>
        <v>64.82723948338702</v>
      </c>
      <c r="AH38" s="1">
        <f t="shared" si="33"/>
        <v>2</v>
      </c>
      <c r="AI38" s="2">
        <f t="shared" si="34"/>
        <v>0.013605442176870748</v>
      </c>
      <c r="AJ38" s="1">
        <f t="shared" si="35"/>
        <v>0.812265204589299</v>
      </c>
      <c r="AK38" s="2">
        <f t="shared" si="16"/>
        <v>3.9375</v>
      </c>
      <c r="AL38" s="2">
        <f t="shared" si="17"/>
        <v>1.3220863377013738</v>
      </c>
      <c r="AM38" s="2">
        <f t="shared" si="18"/>
        <v>75.75554715028872</v>
      </c>
      <c r="AN38" s="2">
        <f t="shared" si="19"/>
        <v>75.75554715028872</v>
      </c>
      <c r="AO38" s="2">
        <f t="shared" si="20"/>
        <v>101.5267729791905</v>
      </c>
      <c r="AP38" s="2">
        <f t="shared" si="21"/>
        <v>-0.5789473684210527</v>
      </c>
      <c r="AQ38" s="2">
        <f t="shared" si="22"/>
        <v>-0.5247957716501074</v>
      </c>
      <c r="AR38" s="2">
        <f t="shared" si="23"/>
        <v>-30.07079771555115</v>
      </c>
      <c r="AS38" s="2">
        <f t="shared" si="24"/>
        <v>30.07079771555115</v>
      </c>
      <c r="AT38" s="2">
        <f t="shared" si="25"/>
        <v>105.82634486583987</v>
      </c>
      <c r="AU38" s="1">
        <f t="shared" si="26"/>
        <v>0.8</v>
      </c>
      <c r="AV38" s="1">
        <f t="shared" si="27"/>
        <v>0.43300000000000005</v>
      </c>
      <c r="AW38" s="1">
        <f t="shared" si="38"/>
        <v>32.72669341909341</v>
      </c>
      <c r="AX38" s="1">
        <f t="shared" si="36"/>
        <v>53.0529308571938</v>
      </c>
      <c r="AY38" s="1">
        <f t="shared" si="37"/>
        <v>-7.575773402621809</v>
      </c>
      <c r="AZ38" s="1">
        <f t="shared" si="28"/>
        <v>0.03300000000000003</v>
      </c>
      <c r="BA38" s="2">
        <f t="shared" si="39"/>
        <v>0.46938775510204084</v>
      </c>
      <c r="BB38" s="2">
        <f t="shared" si="30"/>
        <v>0.4388592989635065</v>
      </c>
      <c r="BC38" s="2">
        <f t="shared" si="31"/>
        <v>25.14663783060892</v>
      </c>
      <c r="BD38" s="2">
        <f t="shared" si="40"/>
        <v>154.8533621693911</v>
      </c>
      <c r="BE38" s="2"/>
    </row>
    <row r="39" spans="1:57" ht="12.75">
      <c r="A39" s="1">
        <v>25</v>
      </c>
      <c r="B39" s="1">
        <v>0.834</v>
      </c>
      <c r="C39" s="1">
        <v>286</v>
      </c>
      <c r="D39" s="1">
        <v>325</v>
      </c>
      <c r="E39" s="1">
        <f t="shared" si="1"/>
        <v>49</v>
      </c>
      <c r="F39" s="1">
        <v>268</v>
      </c>
      <c r="G39" s="1">
        <v>313</v>
      </c>
      <c r="H39" s="1">
        <f t="shared" si="2"/>
        <v>61</v>
      </c>
      <c r="I39" s="1">
        <v>284</v>
      </c>
      <c r="J39" s="1">
        <v>250</v>
      </c>
      <c r="K39" s="1">
        <f t="shared" si="3"/>
        <v>124</v>
      </c>
      <c r="L39" s="1">
        <v>226</v>
      </c>
      <c r="M39" s="1">
        <v>219</v>
      </c>
      <c r="N39" s="1">
        <f t="shared" si="4"/>
        <v>155</v>
      </c>
      <c r="O39" s="1">
        <v>281</v>
      </c>
      <c r="P39" s="1">
        <v>177</v>
      </c>
      <c r="Q39" s="1">
        <f t="shared" si="5"/>
        <v>197</v>
      </c>
      <c r="R39" s="1">
        <v>233</v>
      </c>
      <c r="S39" s="1">
        <v>200</v>
      </c>
      <c r="T39" s="1">
        <f t="shared" si="6"/>
        <v>174</v>
      </c>
      <c r="U39" s="1">
        <v>305</v>
      </c>
      <c r="V39" s="1">
        <v>161</v>
      </c>
      <c r="W39" s="1">
        <f t="shared" si="7"/>
        <v>213</v>
      </c>
      <c r="Y39" s="2">
        <f t="shared" si="8"/>
        <v>0.7636363636363637</v>
      </c>
      <c r="Z39" s="2">
        <f t="shared" si="9"/>
        <v>0.6521714117570698</v>
      </c>
      <c r="AA39" s="2">
        <f t="shared" si="10"/>
        <v>37.3694218936801</v>
      </c>
      <c r="AB39" s="2">
        <f t="shared" si="41"/>
        <v>37.3694218936801</v>
      </c>
      <c r="AC39" s="2">
        <f t="shared" si="11"/>
        <v>-0.5344827586206896</v>
      </c>
      <c r="AD39" s="2">
        <f t="shared" si="12"/>
        <v>-0.4908517803980192</v>
      </c>
      <c r="AE39" s="2">
        <f t="shared" si="13"/>
        <v>-28.125807016806498</v>
      </c>
      <c r="AF39" s="2">
        <f t="shared" si="14"/>
        <v>28.125807016806498</v>
      </c>
      <c r="AG39" s="2">
        <f t="shared" si="15"/>
        <v>65.49522891048659</v>
      </c>
      <c r="AH39" s="1">
        <f t="shared" si="33"/>
        <v>3</v>
      </c>
      <c r="AI39" s="2">
        <f t="shared" si="34"/>
        <v>0.02040816326530612</v>
      </c>
      <c r="AJ39" s="1">
        <f t="shared" si="35"/>
        <v>0.7107320540156367</v>
      </c>
      <c r="AK39" s="2">
        <f t="shared" si="16"/>
        <v>3.9375</v>
      </c>
      <c r="AL39" s="2">
        <f t="shared" si="17"/>
        <v>1.3220863377013738</v>
      </c>
      <c r="AM39" s="2">
        <f t="shared" si="18"/>
        <v>75.75554715028872</v>
      </c>
      <c r="AN39" s="2">
        <f t="shared" si="19"/>
        <v>75.75554715028872</v>
      </c>
      <c r="AO39" s="2">
        <f t="shared" si="20"/>
        <v>103.88135416709522</v>
      </c>
      <c r="AP39" s="2">
        <f t="shared" si="21"/>
        <v>-0.6666666666666666</v>
      </c>
      <c r="AQ39" s="2">
        <f t="shared" si="22"/>
        <v>-0.5880026035475675</v>
      </c>
      <c r="AR39" s="2">
        <f t="shared" si="23"/>
        <v>-33.69254918327562</v>
      </c>
      <c r="AS39" s="2">
        <f t="shared" si="24"/>
        <v>33.69254918327562</v>
      </c>
      <c r="AT39" s="2">
        <f t="shared" si="25"/>
        <v>109.44809633356434</v>
      </c>
      <c r="AU39" s="1">
        <f t="shared" si="26"/>
        <v>0.7660000000000001</v>
      </c>
      <c r="AV39" s="1">
        <f t="shared" si="27"/>
        <v>0.46699999999999997</v>
      </c>
      <c r="AW39" s="1">
        <f t="shared" si="38"/>
        <v>39.56595816739642</v>
      </c>
      <c r="AX39" s="1">
        <f t="shared" si="36"/>
        <v>60.240242110406676</v>
      </c>
      <c r="AY39" s="1">
        <f t="shared" si="37"/>
        <v>-56.252611281004974</v>
      </c>
      <c r="AZ39" s="1">
        <f t="shared" si="28"/>
        <v>0.06699999999999995</v>
      </c>
      <c r="BA39" s="2">
        <f t="shared" si="39"/>
        <v>0.4791666666666667</v>
      </c>
      <c r="BB39" s="2">
        <f t="shared" si="30"/>
        <v>0.44684246848576414</v>
      </c>
      <c r="BC39" s="2">
        <f t="shared" si="31"/>
        <v>25.604073444234285</v>
      </c>
      <c r="BD39" s="2">
        <f t="shared" si="40"/>
        <v>154.39592655576573</v>
      </c>
      <c r="BE39" s="2"/>
    </row>
    <row r="40" spans="1:57" ht="12.75">
      <c r="A40" s="1">
        <v>26</v>
      </c>
      <c r="B40" s="1">
        <v>0.867</v>
      </c>
      <c r="C40" s="1">
        <v>286</v>
      </c>
      <c r="D40" s="1">
        <v>324</v>
      </c>
      <c r="E40" s="1">
        <f t="shared" si="1"/>
        <v>50</v>
      </c>
      <c r="F40" s="1">
        <v>267</v>
      </c>
      <c r="G40" s="1">
        <v>314</v>
      </c>
      <c r="H40" s="1">
        <f t="shared" si="2"/>
        <v>60</v>
      </c>
      <c r="I40" s="1">
        <v>285</v>
      </c>
      <c r="J40" s="1">
        <v>250</v>
      </c>
      <c r="K40" s="1">
        <f t="shared" si="3"/>
        <v>124</v>
      </c>
      <c r="L40" s="1">
        <v>229</v>
      </c>
      <c r="M40" s="1">
        <v>216</v>
      </c>
      <c r="N40" s="1">
        <f t="shared" si="4"/>
        <v>158</v>
      </c>
      <c r="O40" s="1">
        <v>285</v>
      </c>
      <c r="P40" s="1">
        <v>175</v>
      </c>
      <c r="Q40" s="1">
        <f t="shared" si="5"/>
        <v>199</v>
      </c>
      <c r="R40" s="1">
        <v>236</v>
      </c>
      <c r="S40" s="1">
        <v>196</v>
      </c>
      <c r="T40" s="1">
        <f t="shared" si="6"/>
        <v>178</v>
      </c>
      <c r="U40" s="1">
        <v>307</v>
      </c>
      <c r="V40" s="1">
        <v>158</v>
      </c>
      <c r="W40" s="1">
        <f t="shared" si="7"/>
        <v>216</v>
      </c>
      <c r="Y40" s="2">
        <f t="shared" si="8"/>
        <v>0.7321428571428571</v>
      </c>
      <c r="Z40" s="2">
        <f t="shared" si="9"/>
        <v>0.6319742418186031</v>
      </c>
      <c r="AA40" s="2">
        <f t="shared" si="10"/>
        <v>36.21212405620595</v>
      </c>
      <c r="AB40" s="2">
        <f t="shared" si="41"/>
        <v>36.21212405620595</v>
      </c>
      <c r="AC40" s="2">
        <f t="shared" si="11"/>
        <v>-0.6071428571428571</v>
      </c>
      <c r="AD40" s="2">
        <f t="shared" si="12"/>
        <v>-0.5456550545269917</v>
      </c>
      <c r="AE40" s="2">
        <f t="shared" si="13"/>
        <v>-31.266034624396625</v>
      </c>
      <c r="AF40" s="2">
        <f t="shared" si="14"/>
        <v>31.266034624396625</v>
      </c>
      <c r="AG40" s="2">
        <f t="shared" si="15"/>
        <v>67.47815868060258</v>
      </c>
      <c r="AH40" s="1">
        <f t="shared" si="33"/>
        <v>4</v>
      </c>
      <c r="AI40" s="2">
        <f t="shared" si="34"/>
        <v>0.027210884353741496</v>
      </c>
      <c r="AJ40" s="1">
        <f t="shared" si="35"/>
        <v>0.7215007215007209</v>
      </c>
      <c r="AK40" s="2">
        <f t="shared" si="16"/>
        <v>3.5555555555555554</v>
      </c>
      <c r="AL40" s="2">
        <f t="shared" si="17"/>
        <v>1.2966288756752378</v>
      </c>
      <c r="AM40" s="2">
        <f t="shared" si="18"/>
        <v>74.29683457619112</v>
      </c>
      <c r="AN40" s="2">
        <f t="shared" si="19"/>
        <v>74.29683457619112</v>
      </c>
      <c r="AO40" s="2">
        <f t="shared" si="20"/>
        <v>105.56286920058774</v>
      </c>
      <c r="AP40" s="2">
        <f t="shared" si="21"/>
        <v>-0.5263157894736842</v>
      </c>
      <c r="AQ40" s="2">
        <f t="shared" si="22"/>
        <v>-0.4844779290370232</v>
      </c>
      <c r="AR40" s="2">
        <f t="shared" si="23"/>
        <v>-27.760585333821428</v>
      </c>
      <c r="AS40" s="2">
        <f t="shared" si="24"/>
        <v>27.760585333821428</v>
      </c>
      <c r="AT40" s="2">
        <f t="shared" si="25"/>
        <v>102.05741991001254</v>
      </c>
      <c r="AU40" s="1">
        <f t="shared" si="26"/>
        <v>0.7330000000000001</v>
      </c>
      <c r="AV40" s="1">
        <f t="shared" si="27"/>
        <v>0.5</v>
      </c>
      <c r="AW40" s="1">
        <f t="shared" si="38"/>
        <v>98.69948051330273</v>
      </c>
      <c r="AX40" s="1">
        <f t="shared" si="36"/>
        <v>71.60606988228939</v>
      </c>
      <c r="AY40" s="1">
        <f t="shared" si="37"/>
        <v>-124.4990501655449</v>
      </c>
      <c r="AZ40" s="1">
        <f t="shared" si="28"/>
        <v>0.09999999999999998</v>
      </c>
      <c r="BA40" s="2">
        <f t="shared" si="39"/>
        <v>0.42857142857142855</v>
      </c>
      <c r="BB40" s="2">
        <f t="shared" si="30"/>
        <v>0.4048917862850834</v>
      </c>
      <c r="BC40" s="2">
        <f t="shared" si="31"/>
        <v>23.200299354135275</v>
      </c>
      <c r="BD40" s="2">
        <f t="shared" si="40"/>
        <v>156.79970064586473</v>
      </c>
      <c r="BE40" s="2"/>
    </row>
    <row r="41" spans="1:57" ht="12.75">
      <c r="A41" s="1">
        <v>27</v>
      </c>
      <c r="B41" s="1">
        <v>0.9</v>
      </c>
      <c r="C41" s="1">
        <v>286</v>
      </c>
      <c r="D41" s="1">
        <v>324</v>
      </c>
      <c r="E41" s="1">
        <f t="shared" si="1"/>
        <v>50</v>
      </c>
      <c r="F41" s="1">
        <v>267</v>
      </c>
      <c r="G41" s="1">
        <v>314</v>
      </c>
      <c r="H41" s="1">
        <f t="shared" si="2"/>
        <v>60</v>
      </c>
      <c r="I41" s="1">
        <v>286</v>
      </c>
      <c r="J41" s="1">
        <v>250</v>
      </c>
      <c r="K41" s="1">
        <f t="shared" si="3"/>
        <v>124</v>
      </c>
      <c r="L41" s="1">
        <v>232</v>
      </c>
      <c r="M41" s="1">
        <v>212</v>
      </c>
      <c r="N41" s="1">
        <f t="shared" si="4"/>
        <v>162</v>
      </c>
      <c r="O41" s="1">
        <v>288</v>
      </c>
      <c r="P41" s="1">
        <v>170</v>
      </c>
      <c r="Q41" s="1">
        <f t="shared" si="5"/>
        <v>204</v>
      </c>
      <c r="R41" s="1">
        <v>239</v>
      </c>
      <c r="S41" s="1">
        <v>194</v>
      </c>
      <c r="T41" s="1">
        <f t="shared" si="6"/>
        <v>180</v>
      </c>
      <c r="U41" s="1">
        <v>310</v>
      </c>
      <c r="V41" s="1">
        <v>153</v>
      </c>
      <c r="W41" s="1">
        <f t="shared" si="7"/>
        <v>221</v>
      </c>
      <c r="Y41" s="2">
        <f t="shared" si="8"/>
        <v>0.75</v>
      </c>
      <c r="Z41" s="2">
        <f t="shared" si="9"/>
        <v>0.6435011087932844</v>
      </c>
      <c r="AA41" s="2">
        <f t="shared" si="10"/>
        <v>36.872613533855194</v>
      </c>
      <c r="AB41" s="2">
        <f t="shared" si="41"/>
        <v>36.872613533855194</v>
      </c>
      <c r="AC41" s="2">
        <f t="shared" si="11"/>
        <v>-0.7037037037037037</v>
      </c>
      <c r="AD41" s="2">
        <f t="shared" si="12"/>
        <v>-0.6132073488745093</v>
      </c>
      <c r="AE41" s="2">
        <f t="shared" si="13"/>
        <v>-35.13678109050938</v>
      </c>
      <c r="AF41" s="2">
        <f t="shared" si="14"/>
        <v>35.13678109050938</v>
      </c>
      <c r="AG41" s="2">
        <f t="shared" si="15"/>
        <v>72.00939462436457</v>
      </c>
      <c r="AH41" s="1">
        <f t="shared" si="33"/>
        <v>5</v>
      </c>
      <c r="AI41" s="2">
        <f t="shared" si="34"/>
        <v>0.034013605442176874</v>
      </c>
      <c r="AJ41" s="1">
        <f t="shared" si="35"/>
        <v>0.5076657528683111</v>
      </c>
      <c r="AK41" s="2">
        <f t="shared" si="16"/>
        <v>3.3684210526315788</v>
      </c>
      <c r="AL41" s="2">
        <f t="shared" si="17"/>
        <v>1.2822089649008193</v>
      </c>
      <c r="AM41" s="2">
        <f t="shared" si="18"/>
        <v>73.47057368881694</v>
      </c>
      <c r="AN41" s="2">
        <f t="shared" si="19"/>
        <v>73.47057368881694</v>
      </c>
      <c r="AO41" s="2">
        <f t="shared" si="20"/>
        <v>108.60735477932633</v>
      </c>
      <c r="AP41" s="2">
        <f t="shared" si="21"/>
        <v>-0.5263157894736842</v>
      </c>
      <c r="AQ41" s="2">
        <f t="shared" si="22"/>
        <v>-0.4844779290370232</v>
      </c>
      <c r="AR41" s="2">
        <f t="shared" si="23"/>
        <v>-27.760585333821428</v>
      </c>
      <c r="AS41" s="2">
        <f t="shared" si="24"/>
        <v>27.760585333821428</v>
      </c>
      <c r="AT41" s="2">
        <f t="shared" si="25"/>
        <v>101.23115902263837</v>
      </c>
      <c r="AU41" s="1">
        <f t="shared" si="26"/>
        <v>0.7000000000000001</v>
      </c>
      <c r="AV41" s="1">
        <f t="shared" si="27"/>
        <v>0.533</v>
      </c>
      <c r="AW41" s="1">
        <f t="shared" si="38"/>
        <v>142.41665988230883</v>
      </c>
      <c r="AX41" s="1">
        <f t="shared" si="36"/>
        <v>68.02476168073483</v>
      </c>
      <c r="AY41" s="1">
        <f t="shared" si="37"/>
        <v>-9.07345213316015</v>
      </c>
      <c r="AZ41" s="1">
        <f t="shared" si="28"/>
        <v>0.133</v>
      </c>
      <c r="BA41" s="2">
        <f t="shared" si="39"/>
        <v>0.4897959183673469</v>
      </c>
      <c r="BB41" s="2">
        <f t="shared" si="30"/>
        <v>0.4554510712508935</v>
      </c>
      <c r="BC41" s="2">
        <f t="shared" si="31"/>
        <v>26.097346382676196</v>
      </c>
      <c r="BD41" s="2">
        <f t="shared" si="40"/>
        <v>153.9026536173238</v>
      </c>
      <c r="BE41" s="2"/>
    </row>
    <row r="42" spans="1:57" ht="12.75">
      <c r="A42" s="1">
        <v>28</v>
      </c>
      <c r="B42" s="1">
        <v>0.934</v>
      </c>
      <c r="C42" s="1">
        <v>286</v>
      </c>
      <c r="D42" s="1">
        <v>324</v>
      </c>
      <c r="E42" s="1">
        <f t="shared" si="1"/>
        <v>50</v>
      </c>
      <c r="F42" s="1">
        <v>268</v>
      </c>
      <c r="G42" s="1">
        <v>314</v>
      </c>
      <c r="H42" s="1">
        <f t="shared" si="2"/>
        <v>60</v>
      </c>
      <c r="I42" s="1">
        <v>288</v>
      </c>
      <c r="J42" s="1">
        <v>251</v>
      </c>
      <c r="K42" s="1">
        <f t="shared" si="3"/>
        <v>123</v>
      </c>
      <c r="L42" s="1">
        <v>235</v>
      </c>
      <c r="M42" s="1">
        <v>210</v>
      </c>
      <c r="N42" s="1">
        <f t="shared" si="4"/>
        <v>164</v>
      </c>
      <c r="O42" s="1">
        <v>290</v>
      </c>
      <c r="P42" s="1">
        <v>165</v>
      </c>
      <c r="Q42" s="1">
        <f t="shared" si="5"/>
        <v>209</v>
      </c>
      <c r="R42" s="1">
        <v>243</v>
      </c>
      <c r="S42" s="1">
        <v>191</v>
      </c>
      <c r="T42" s="1">
        <f t="shared" si="6"/>
        <v>183</v>
      </c>
      <c r="U42" s="1">
        <v>312</v>
      </c>
      <c r="V42" s="1">
        <v>147</v>
      </c>
      <c r="W42" s="1">
        <f t="shared" si="7"/>
        <v>227</v>
      </c>
      <c r="Y42" s="2">
        <f t="shared" si="8"/>
        <v>0.8181818181818182</v>
      </c>
      <c r="Z42" s="2">
        <f t="shared" si="9"/>
        <v>0.6857295109062863</v>
      </c>
      <c r="AA42" s="2">
        <f t="shared" si="10"/>
        <v>39.29230097493021</v>
      </c>
      <c r="AB42" s="2">
        <f t="shared" si="41"/>
        <v>39.29230097493021</v>
      </c>
      <c r="AC42" s="2">
        <f t="shared" si="11"/>
        <v>-0.7735849056603774</v>
      </c>
      <c r="AD42" s="2">
        <f t="shared" si="12"/>
        <v>-0.6584253737833694</v>
      </c>
      <c r="AE42" s="2">
        <f t="shared" si="13"/>
        <v>-37.72777391778707</v>
      </c>
      <c r="AF42" s="2">
        <f t="shared" si="14"/>
        <v>37.72777391778707</v>
      </c>
      <c r="AG42" s="2">
        <f t="shared" si="15"/>
        <v>77.02007489271728</v>
      </c>
      <c r="AH42" s="1">
        <f t="shared" si="33"/>
        <v>7</v>
      </c>
      <c r="AI42" s="2">
        <f t="shared" si="34"/>
        <v>0.047619047619047616</v>
      </c>
      <c r="AJ42" s="1">
        <f t="shared" si="35"/>
        <v>0.507665752868312</v>
      </c>
      <c r="AK42" s="2">
        <f t="shared" si="16"/>
        <v>3.15</v>
      </c>
      <c r="AL42" s="2">
        <f t="shared" si="17"/>
        <v>1.263398853672075</v>
      </c>
      <c r="AM42" s="2">
        <f t="shared" si="18"/>
        <v>72.3927543154099</v>
      </c>
      <c r="AN42" s="2">
        <f t="shared" si="19"/>
        <v>72.3927543154099</v>
      </c>
      <c r="AO42" s="2">
        <f t="shared" si="20"/>
        <v>110.12052823319698</v>
      </c>
      <c r="AP42" s="2">
        <f t="shared" si="21"/>
        <v>-0.5555555555555556</v>
      </c>
      <c r="AQ42" s="2">
        <f t="shared" si="22"/>
        <v>-0.507098504392337</v>
      </c>
      <c r="AR42" s="2">
        <f t="shared" si="23"/>
        <v>-29.056744301680904</v>
      </c>
      <c r="AS42" s="2">
        <f t="shared" si="24"/>
        <v>29.056744301680904</v>
      </c>
      <c r="AT42" s="2">
        <f t="shared" si="25"/>
        <v>101.44949861709081</v>
      </c>
      <c r="AU42" s="1">
        <f t="shared" si="26"/>
        <v>0.666</v>
      </c>
      <c r="AV42" s="1">
        <f t="shared" si="27"/>
        <v>0.5670000000000001</v>
      </c>
      <c r="AW42" s="1">
        <f t="shared" si="38"/>
        <v>147.1612946416537</v>
      </c>
      <c r="AX42" s="1">
        <f t="shared" si="36"/>
        <v>64.38493930812646</v>
      </c>
      <c r="AY42" s="1">
        <f t="shared" si="37"/>
        <v>-28.361954185029344</v>
      </c>
      <c r="AZ42" s="1">
        <f t="shared" si="28"/>
        <v>0.16700000000000004</v>
      </c>
      <c r="BA42" s="2">
        <f t="shared" si="39"/>
        <v>0.5531914893617021</v>
      </c>
      <c r="BB42" s="2">
        <f t="shared" si="30"/>
        <v>0.5052901880993945</v>
      </c>
      <c r="BC42" s="2">
        <f t="shared" si="31"/>
        <v>28.953127778095304</v>
      </c>
      <c r="BD42" s="2">
        <f t="shared" si="40"/>
        <v>151.0468722219047</v>
      </c>
      <c r="BE42" s="2"/>
    </row>
    <row r="43" spans="1:57" ht="12.75">
      <c r="A43" s="1">
        <v>29</v>
      </c>
      <c r="B43" s="1">
        <v>0.967</v>
      </c>
      <c r="C43" s="1">
        <v>286</v>
      </c>
      <c r="D43" s="1">
        <v>324</v>
      </c>
      <c r="E43" s="1">
        <f t="shared" si="1"/>
        <v>50</v>
      </c>
      <c r="F43" s="1">
        <v>267</v>
      </c>
      <c r="G43" s="1">
        <v>314</v>
      </c>
      <c r="H43" s="1">
        <f t="shared" si="2"/>
        <v>60</v>
      </c>
      <c r="I43" s="1">
        <v>288</v>
      </c>
      <c r="J43" s="1">
        <v>251</v>
      </c>
      <c r="K43" s="1">
        <f t="shared" si="3"/>
        <v>123</v>
      </c>
      <c r="L43" s="1">
        <v>238</v>
      </c>
      <c r="M43" s="1">
        <v>207</v>
      </c>
      <c r="N43" s="1">
        <f t="shared" si="4"/>
        <v>167</v>
      </c>
      <c r="O43" s="1">
        <v>293</v>
      </c>
      <c r="P43" s="1">
        <v>160</v>
      </c>
      <c r="Q43" s="1">
        <f t="shared" si="5"/>
        <v>214</v>
      </c>
      <c r="R43" s="1">
        <v>246</v>
      </c>
      <c r="S43" s="1">
        <v>187</v>
      </c>
      <c r="T43" s="1">
        <f t="shared" si="6"/>
        <v>187</v>
      </c>
      <c r="U43" s="1">
        <v>313</v>
      </c>
      <c r="V43" s="1">
        <v>141</v>
      </c>
      <c r="W43" s="1">
        <f t="shared" si="7"/>
        <v>233</v>
      </c>
      <c r="Y43" s="2">
        <f t="shared" si="8"/>
        <v>0.8545454545454545</v>
      </c>
      <c r="Z43" s="2">
        <f t="shared" si="9"/>
        <v>0.7071270228761704</v>
      </c>
      <c r="AA43" s="2">
        <f t="shared" si="10"/>
        <v>40.51837841080456</v>
      </c>
      <c r="AB43" s="2">
        <f t="shared" si="41"/>
        <v>40.51837841080456</v>
      </c>
      <c r="AC43" s="2">
        <f t="shared" si="11"/>
        <v>-0.88</v>
      </c>
      <c r="AD43" s="2">
        <f t="shared" si="12"/>
        <v>-0.7216548508647612</v>
      </c>
      <c r="AE43" s="2">
        <f t="shared" si="13"/>
        <v>-41.350822954550814</v>
      </c>
      <c r="AF43" s="2">
        <f t="shared" si="14"/>
        <v>41.350822954550814</v>
      </c>
      <c r="AG43" s="2">
        <f t="shared" si="15"/>
        <v>81.86920136535537</v>
      </c>
      <c r="AH43" s="1">
        <f t="shared" si="33"/>
        <v>7</v>
      </c>
      <c r="AI43" s="2">
        <f t="shared" si="34"/>
        <v>0.047619047619047616</v>
      </c>
      <c r="AJ43" s="1">
        <f t="shared" si="35"/>
        <v>0.5153576582148015</v>
      </c>
      <c r="AK43" s="2">
        <f t="shared" si="16"/>
        <v>3</v>
      </c>
      <c r="AL43" s="2">
        <f t="shared" si="17"/>
        <v>1.2490457723982544</v>
      </c>
      <c r="AM43" s="2">
        <f t="shared" si="18"/>
        <v>71.57032275841998</v>
      </c>
      <c r="AN43" s="2">
        <f t="shared" si="19"/>
        <v>71.57032275841998</v>
      </c>
      <c r="AO43" s="2">
        <f t="shared" si="20"/>
        <v>112.9211457129708</v>
      </c>
      <c r="AP43" s="2">
        <f t="shared" si="21"/>
        <v>-0.5263157894736842</v>
      </c>
      <c r="AQ43" s="2">
        <f t="shared" si="22"/>
        <v>-0.4844779290370232</v>
      </c>
      <c r="AR43" s="2">
        <f t="shared" si="23"/>
        <v>-27.760585333821428</v>
      </c>
      <c r="AS43" s="2">
        <f t="shared" si="24"/>
        <v>27.760585333821428</v>
      </c>
      <c r="AT43" s="2">
        <f t="shared" si="25"/>
        <v>99.3309080922414</v>
      </c>
      <c r="AU43" s="1">
        <f t="shared" si="26"/>
        <v>0.6330000000000001</v>
      </c>
      <c r="AV43" s="1">
        <f t="shared" si="27"/>
        <v>0.6</v>
      </c>
      <c r="AW43" s="1">
        <f t="shared" si="38"/>
        <v>163.60429961418308</v>
      </c>
      <c r="AX43" s="1">
        <f t="shared" si="36"/>
        <v>106.72439410873542</v>
      </c>
      <c r="AY43" s="1">
        <f t="shared" si="37"/>
        <v>-12.461084196817072</v>
      </c>
      <c r="AZ43" s="1">
        <f t="shared" si="28"/>
        <v>0.19999999999999996</v>
      </c>
      <c r="BA43" s="2">
        <f t="shared" si="39"/>
        <v>0.574468085106383</v>
      </c>
      <c r="BB43" s="2">
        <f t="shared" si="30"/>
        <v>0.5214344397717438</v>
      </c>
      <c r="BC43" s="2">
        <f t="shared" si="31"/>
        <v>29.878193398920917</v>
      </c>
      <c r="BD43" s="2">
        <f t="shared" si="40"/>
        <v>150.12180660107907</v>
      </c>
      <c r="BE43" s="2"/>
    </row>
    <row r="44" spans="1:57" ht="12.75">
      <c r="A44" s="1">
        <v>30</v>
      </c>
      <c r="B44" s="1">
        <v>1</v>
      </c>
      <c r="C44" s="1">
        <v>286</v>
      </c>
      <c r="D44" s="1">
        <v>324</v>
      </c>
      <c r="E44" s="1">
        <f t="shared" si="1"/>
        <v>50</v>
      </c>
      <c r="F44" s="1">
        <v>268</v>
      </c>
      <c r="G44" s="1">
        <v>314</v>
      </c>
      <c r="H44" s="1">
        <f t="shared" si="2"/>
        <v>60</v>
      </c>
      <c r="I44" s="1">
        <v>289</v>
      </c>
      <c r="J44" s="1">
        <v>251</v>
      </c>
      <c r="K44" s="1">
        <f t="shared" si="3"/>
        <v>123</v>
      </c>
      <c r="L44" s="1">
        <v>241</v>
      </c>
      <c r="M44" s="1">
        <v>202</v>
      </c>
      <c r="N44" s="1">
        <f t="shared" si="4"/>
        <v>172</v>
      </c>
      <c r="O44" s="1">
        <v>295</v>
      </c>
      <c r="P44" s="1">
        <v>153</v>
      </c>
      <c r="Q44" s="1">
        <f t="shared" si="5"/>
        <v>221</v>
      </c>
      <c r="R44" s="1">
        <v>249</v>
      </c>
      <c r="S44" s="1">
        <v>182</v>
      </c>
      <c r="T44" s="1">
        <f t="shared" si="6"/>
        <v>192</v>
      </c>
      <c r="U44" s="1">
        <v>314</v>
      </c>
      <c r="V44" s="1">
        <v>133</v>
      </c>
      <c r="W44" s="1">
        <f t="shared" si="7"/>
        <v>241</v>
      </c>
      <c r="Y44" s="2">
        <f t="shared" si="8"/>
        <v>0.9074074074074074</v>
      </c>
      <c r="Z44" s="2">
        <f t="shared" si="9"/>
        <v>0.7368925511570649</v>
      </c>
      <c r="AA44" s="2">
        <f t="shared" si="10"/>
        <v>42.223943181299816</v>
      </c>
      <c r="AB44" s="2">
        <f t="shared" si="41"/>
        <v>42.223943181299816</v>
      </c>
      <c r="AC44" s="2">
        <f t="shared" si="11"/>
        <v>-1.0208333333333333</v>
      </c>
      <c r="AD44" s="2">
        <f t="shared" si="12"/>
        <v>-0.7957070765436915</v>
      </c>
      <c r="AE44" s="2">
        <f t="shared" si="13"/>
        <v>-45.59401548595353</v>
      </c>
      <c r="AF44" s="2">
        <f t="shared" si="14"/>
        <v>45.59401548595353</v>
      </c>
      <c r="AG44" s="2">
        <f t="shared" si="15"/>
        <v>87.81795866725335</v>
      </c>
      <c r="AH44" s="1">
        <f t="shared" si="33"/>
        <v>8</v>
      </c>
      <c r="AI44" s="2">
        <f t="shared" si="34"/>
        <v>0.05442176870748299</v>
      </c>
      <c r="AJ44" s="1">
        <f t="shared" si="35"/>
        <v>0.3045994517209866</v>
      </c>
      <c r="AK44" s="2">
        <f t="shared" si="16"/>
        <v>3</v>
      </c>
      <c r="AL44" s="2">
        <f t="shared" si="17"/>
        <v>1.2490457723982544</v>
      </c>
      <c r="AM44" s="2">
        <f t="shared" si="18"/>
        <v>71.57032275841998</v>
      </c>
      <c r="AN44" s="2">
        <f t="shared" si="19"/>
        <v>71.57032275841998</v>
      </c>
      <c r="AO44" s="2">
        <f t="shared" si="20"/>
        <v>117.16433824437351</v>
      </c>
      <c r="AP44" s="2">
        <f t="shared" si="21"/>
        <v>-0.5555555555555556</v>
      </c>
      <c r="AQ44" s="2">
        <f t="shared" si="22"/>
        <v>-0.507098504392337</v>
      </c>
      <c r="AR44" s="2">
        <f t="shared" si="23"/>
        <v>-29.056744301680904</v>
      </c>
      <c r="AS44" s="2">
        <f t="shared" si="24"/>
        <v>29.056744301680904</v>
      </c>
      <c r="AT44" s="2">
        <f t="shared" si="25"/>
        <v>100.62706706010088</v>
      </c>
      <c r="AU44" s="1">
        <f t="shared" si="26"/>
        <v>0.6000000000000001</v>
      </c>
      <c r="AV44" s="1">
        <f t="shared" si="27"/>
        <v>0.633</v>
      </c>
      <c r="AW44" s="1">
        <f t="shared" si="38"/>
        <v>156.46586483349276</v>
      </c>
      <c r="AX44" s="1">
        <f t="shared" si="36"/>
        <v>89.67874553835277</v>
      </c>
      <c r="AY44" s="1">
        <f t="shared" si="37"/>
        <v>-7.992513854017468</v>
      </c>
      <c r="AZ44" s="1">
        <f t="shared" si="28"/>
        <v>0.23299999999999998</v>
      </c>
      <c r="BA44" s="2">
        <f t="shared" si="39"/>
        <v>0.6304347826086957</v>
      </c>
      <c r="BB44" s="2">
        <f t="shared" si="30"/>
        <v>0.5624979310690725</v>
      </c>
      <c r="BC44" s="2">
        <f t="shared" si="31"/>
        <v>32.231131450257855</v>
      </c>
      <c r="BD44" s="2">
        <f t="shared" si="40"/>
        <v>147.76886854974214</v>
      </c>
      <c r="BE44" s="2"/>
    </row>
    <row r="45" spans="1:57" ht="12.75">
      <c r="A45" s="1">
        <v>31</v>
      </c>
      <c r="B45" s="1">
        <v>1.034</v>
      </c>
      <c r="C45" s="1">
        <v>287</v>
      </c>
      <c r="D45" s="1">
        <v>324</v>
      </c>
      <c r="E45" s="1">
        <f t="shared" si="1"/>
        <v>50</v>
      </c>
      <c r="F45" s="1">
        <v>268</v>
      </c>
      <c r="G45" s="1">
        <v>314</v>
      </c>
      <c r="H45" s="1">
        <f t="shared" si="2"/>
        <v>60</v>
      </c>
      <c r="I45" s="1">
        <v>290</v>
      </c>
      <c r="J45" s="1">
        <v>250</v>
      </c>
      <c r="K45" s="1">
        <f t="shared" si="3"/>
        <v>124</v>
      </c>
      <c r="L45" s="1">
        <v>243</v>
      </c>
      <c r="M45" s="1">
        <v>198</v>
      </c>
      <c r="N45" s="1">
        <f t="shared" si="4"/>
        <v>176</v>
      </c>
      <c r="O45" s="1">
        <v>296</v>
      </c>
      <c r="P45" s="1">
        <v>146</v>
      </c>
      <c r="Q45" s="1">
        <f t="shared" si="5"/>
        <v>228</v>
      </c>
      <c r="R45" s="1">
        <v>252</v>
      </c>
      <c r="S45" s="1">
        <v>179</v>
      </c>
      <c r="T45" s="1">
        <f t="shared" si="6"/>
        <v>195</v>
      </c>
      <c r="U45" s="1">
        <v>314</v>
      </c>
      <c r="V45" s="1">
        <v>125</v>
      </c>
      <c r="W45" s="1">
        <f t="shared" si="7"/>
        <v>249</v>
      </c>
      <c r="Y45" s="2">
        <f t="shared" si="8"/>
        <v>0.9811320754716981</v>
      </c>
      <c r="Z45" s="2">
        <f t="shared" si="9"/>
        <v>0.7758746418038355</v>
      </c>
      <c r="AA45" s="2">
        <f t="shared" si="10"/>
        <v>44.45761697535977</v>
      </c>
      <c r="AB45" s="2">
        <f t="shared" si="41"/>
        <v>44.45761697535977</v>
      </c>
      <c r="AC45" s="2">
        <f t="shared" si="11"/>
        <v>-1.1063829787234043</v>
      </c>
      <c r="AD45" s="2">
        <f t="shared" si="12"/>
        <v>-0.8358603374143042</v>
      </c>
      <c r="AE45" s="2">
        <f t="shared" si="13"/>
        <v>-47.89479733383963</v>
      </c>
      <c r="AF45" s="2">
        <f t="shared" si="14"/>
        <v>47.89479733383963</v>
      </c>
      <c r="AG45" s="2">
        <f t="shared" si="15"/>
        <v>92.35241430919939</v>
      </c>
      <c r="AH45" s="1">
        <f t="shared" si="33"/>
        <v>9</v>
      </c>
      <c r="AI45" s="2">
        <f t="shared" si="34"/>
        <v>0.061224489795918366</v>
      </c>
      <c r="AJ45" s="1">
        <f t="shared" si="35"/>
        <v>0.3045994517209871</v>
      </c>
      <c r="AK45" s="2">
        <f t="shared" si="16"/>
        <v>2.909090909090909</v>
      </c>
      <c r="AL45" s="2">
        <f t="shared" si="17"/>
        <v>1.2397002500907646</v>
      </c>
      <c r="AM45" s="2">
        <f t="shared" si="18"/>
        <v>71.0348243302008</v>
      </c>
      <c r="AN45" s="2">
        <f t="shared" si="19"/>
        <v>71.0348243302008</v>
      </c>
      <c r="AO45" s="2">
        <f t="shared" si="20"/>
        <v>118.92962166404044</v>
      </c>
      <c r="AP45" s="2">
        <f t="shared" si="21"/>
        <v>-0.5263157894736842</v>
      </c>
      <c r="AQ45" s="2">
        <f t="shared" si="22"/>
        <v>-0.4844779290370232</v>
      </c>
      <c r="AR45" s="2">
        <f t="shared" si="23"/>
        <v>-27.760585333821428</v>
      </c>
      <c r="AS45" s="2">
        <f t="shared" si="24"/>
        <v>27.760585333821428</v>
      </c>
      <c r="AT45" s="2">
        <f t="shared" si="25"/>
        <v>98.79540966402223</v>
      </c>
      <c r="AU45" s="1">
        <f t="shared" si="26"/>
        <v>0.5660000000000001</v>
      </c>
      <c r="AV45" s="1">
        <f t="shared" si="27"/>
        <v>0.667</v>
      </c>
      <c r="AW45" s="1">
        <f t="shared" si="38"/>
        <v>178.44880121005622</v>
      </c>
      <c r="AX45" s="1">
        <f t="shared" si="36"/>
        <v>112.53732097819176</v>
      </c>
      <c r="AY45" s="1">
        <f t="shared" si="37"/>
        <v>35.44979789155743</v>
      </c>
      <c r="AZ45" s="1">
        <f t="shared" si="28"/>
        <v>0.267</v>
      </c>
      <c r="BA45" s="2">
        <f t="shared" si="39"/>
        <v>0.75</v>
      </c>
      <c r="BB45" s="2">
        <f t="shared" si="30"/>
        <v>0.6435011087932844</v>
      </c>
      <c r="BC45" s="2">
        <f t="shared" si="31"/>
        <v>36.872613533855194</v>
      </c>
      <c r="BD45" s="2">
        <f t="shared" si="40"/>
        <v>143.1273864661448</v>
      </c>
      <c r="BE45" s="2"/>
    </row>
    <row r="46" spans="1:57" ht="12.75">
      <c r="A46" s="1">
        <v>32</v>
      </c>
      <c r="B46" s="1">
        <v>1.067</v>
      </c>
      <c r="C46" s="1">
        <v>286</v>
      </c>
      <c r="D46" s="1">
        <v>324</v>
      </c>
      <c r="E46" s="1">
        <f t="shared" si="1"/>
        <v>50</v>
      </c>
      <c r="F46" s="1">
        <v>268</v>
      </c>
      <c r="G46" s="1">
        <v>313</v>
      </c>
      <c r="H46" s="1">
        <f t="shared" si="2"/>
        <v>61</v>
      </c>
      <c r="I46" s="1">
        <v>289</v>
      </c>
      <c r="J46" s="1">
        <v>250</v>
      </c>
      <c r="K46" s="1">
        <f t="shared" si="3"/>
        <v>124</v>
      </c>
      <c r="L46" s="1">
        <v>247</v>
      </c>
      <c r="M46" s="1">
        <v>194</v>
      </c>
      <c r="N46" s="1">
        <f t="shared" si="4"/>
        <v>180</v>
      </c>
      <c r="O46" s="1">
        <v>298</v>
      </c>
      <c r="P46" s="1">
        <v>140</v>
      </c>
      <c r="Q46" s="1">
        <f t="shared" si="5"/>
        <v>234</v>
      </c>
      <c r="R46" s="1">
        <v>255</v>
      </c>
      <c r="S46" s="1">
        <v>173</v>
      </c>
      <c r="T46" s="1">
        <f t="shared" si="6"/>
        <v>201</v>
      </c>
      <c r="U46" s="1">
        <v>315</v>
      </c>
      <c r="V46" s="1">
        <v>117</v>
      </c>
      <c r="W46" s="1">
        <f t="shared" si="7"/>
        <v>257</v>
      </c>
      <c r="Y46" s="2">
        <f t="shared" si="8"/>
        <v>1.0588235294117647</v>
      </c>
      <c r="Z46" s="2">
        <f t="shared" si="9"/>
        <v>0.8139618212362083</v>
      </c>
      <c r="AA46" s="2">
        <f t="shared" si="10"/>
        <v>46.64001235683473</v>
      </c>
      <c r="AB46" s="2">
        <f t="shared" si="41"/>
        <v>46.64001235683473</v>
      </c>
      <c r="AC46" s="2">
        <f t="shared" si="11"/>
        <v>-1.3333333333333333</v>
      </c>
      <c r="AD46" s="2">
        <f t="shared" si="12"/>
        <v>-0.9272952180016122</v>
      </c>
      <c r="AE46" s="2">
        <f t="shared" si="13"/>
        <v>-53.134015991492376</v>
      </c>
      <c r="AF46" s="2">
        <f t="shared" si="14"/>
        <v>53.134015991492376</v>
      </c>
      <c r="AG46" s="2">
        <f t="shared" si="15"/>
        <v>99.7740283483271</v>
      </c>
      <c r="AH46" s="1">
        <f t="shared" si="33"/>
        <v>8</v>
      </c>
      <c r="AI46" s="2">
        <f t="shared" si="34"/>
        <v>0.05442176870748299</v>
      </c>
      <c r="AJ46" s="1">
        <f t="shared" si="35"/>
        <v>0.30921459492888037</v>
      </c>
      <c r="AK46" s="2">
        <f t="shared" si="16"/>
        <v>3</v>
      </c>
      <c r="AL46" s="2">
        <f t="shared" si="17"/>
        <v>1.2490457723982544</v>
      </c>
      <c r="AM46" s="2">
        <f t="shared" si="18"/>
        <v>71.57032275841998</v>
      </c>
      <c r="AN46" s="2">
        <f t="shared" si="19"/>
        <v>71.57032275841998</v>
      </c>
      <c r="AO46" s="2">
        <f t="shared" si="20"/>
        <v>124.70433874991235</v>
      </c>
      <c r="AP46" s="2">
        <f t="shared" si="21"/>
        <v>-0.6111111111111112</v>
      </c>
      <c r="AQ46" s="2">
        <f t="shared" si="22"/>
        <v>-0.5485494024505281</v>
      </c>
      <c r="AR46" s="2">
        <f t="shared" si="23"/>
        <v>-31.431880760415257</v>
      </c>
      <c r="AS46" s="2">
        <f t="shared" si="24"/>
        <v>31.431880760415257</v>
      </c>
      <c r="AT46" s="2">
        <f t="shared" si="25"/>
        <v>103.00220351883523</v>
      </c>
      <c r="AU46" s="1">
        <f t="shared" si="26"/>
        <v>0.5330000000000001</v>
      </c>
      <c r="AV46" s="1">
        <f t="shared" si="27"/>
        <v>0.7</v>
      </c>
      <c r="AW46" s="1">
        <f t="shared" si="38"/>
        <v>200.87128351138716</v>
      </c>
      <c r="AX46" s="1">
        <f t="shared" si="36"/>
        <v>113.89386951264898</v>
      </c>
      <c r="AY46" s="1">
        <f t="shared" si="37"/>
        <v>35.00321790499583</v>
      </c>
      <c r="AZ46" s="1">
        <f t="shared" si="28"/>
        <v>0.29999999999999993</v>
      </c>
      <c r="BA46" s="2">
        <f t="shared" si="39"/>
        <v>0.7674418604651163</v>
      </c>
      <c r="BB46" s="2">
        <f t="shared" si="30"/>
        <v>0.6545707673233914</v>
      </c>
      <c r="BC46" s="2">
        <f t="shared" si="31"/>
        <v>37.50690496763033</v>
      </c>
      <c r="BD46" s="2">
        <f t="shared" si="40"/>
        <v>142.49309503236967</v>
      </c>
      <c r="BE46" s="2"/>
    </row>
    <row r="47" spans="1:57" ht="12.75">
      <c r="A47" s="1">
        <v>33</v>
      </c>
      <c r="B47" s="1">
        <v>1.1</v>
      </c>
      <c r="C47" s="1">
        <v>286</v>
      </c>
      <c r="D47" s="1">
        <v>325</v>
      </c>
      <c r="E47" s="1">
        <f t="shared" si="1"/>
        <v>49</v>
      </c>
      <c r="F47" s="1">
        <v>267</v>
      </c>
      <c r="G47" s="1">
        <v>314</v>
      </c>
      <c r="H47" s="1">
        <f t="shared" si="2"/>
        <v>60</v>
      </c>
      <c r="I47" s="1">
        <v>289</v>
      </c>
      <c r="J47" s="1">
        <v>250</v>
      </c>
      <c r="K47" s="1">
        <f t="shared" si="3"/>
        <v>124</v>
      </c>
      <c r="L47" s="1">
        <v>249</v>
      </c>
      <c r="M47" s="1">
        <v>192</v>
      </c>
      <c r="N47" s="1">
        <f t="shared" si="4"/>
        <v>182</v>
      </c>
      <c r="O47" s="1">
        <v>299</v>
      </c>
      <c r="P47" s="1">
        <v>132</v>
      </c>
      <c r="Q47" s="1">
        <f t="shared" si="5"/>
        <v>242</v>
      </c>
      <c r="R47" s="1">
        <v>257</v>
      </c>
      <c r="S47" s="1">
        <v>168</v>
      </c>
      <c r="T47" s="1">
        <f t="shared" si="6"/>
        <v>206</v>
      </c>
      <c r="U47" s="1">
        <v>313</v>
      </c>
      <c r="V47" s="1">
        <v>110</v>
      </c>
      <c r="W47" s="1">
        <f t="shared" si="7"/>
        <v>264</v>
      </c>
      <c r="Y47" s="2">
        <f t="shared" si="8"/>
        <v>1.2</v>
      </c>
      <c r="Z47" s="2">
        <f t="shared" si="9"/>
        <v>0.8760580505981934</v>
      </c>
      <c r="AA47" s="2">
        <f t="shared" si="10"/>
        <v>50.19812629927648</v>
      </c>
      <c r="AB47" s="2">
        <f t="shared" si="41"/>
        <v>50.19812629927648</v>
      </c>
      <c r="AC47" s="2">
        <f t="shared" si="11"/>
        <v>-1.45</v>
      </c>
      <c r="AD47" s="2">
        <f t="shared" si="12"/>
        <v>-0.9670469933974603</v>
      </c>
      <c r="AE47" s="2">
        <f t="shared" si="13"/>
        <v>-55.41179272167447</v>
      </c>
      <c r="AF47" s="2">
        <f t="shared" si="14"/>
        <v>55.41179272167447</v>
      </c>
      <c r="AG47" s="2">
        <f t="shared" si="15"/>
        <v>105.60991902095095</v>
      </c>
      <c r="AH47" s="1">
        <f t="shared" si="33"/>
        <v>8</v>
      </c>
      <c r="AI47" s="2">
        <f t="shared" si="34"/>
        <v>0.05442176870748299</v>
      </c>
      <c r="AJ47" s="1">
        <f t="shared" si="35"/>
        <v>0.10153315057366237</v>
      </c>
      <c r="AK47" s="2">
        <f t="shared" si="16"/>
        <v>2.909090909090909</v>
      </c>
      <c r="AL47" s="2">
        <f t="shared" si="17"/>
        <v>1.2397002500907646</v>
      </c>
      <c r="AM47" s="2">
        <f t="shared" si="18"/>
        <v>71.0348243302008</v>
      </c>
      <c r="AN47" s="2">
        <f t="shared" si="19"/>
        <v>71.0348243302008</v>
      </c>
      <c r="AO47" s="2">
        <f t="shared" si="20"/>
        <v>126.44661705187528</v>
      </c>
      <c r="AP47" s="2">
        <f t="shared" si="21"/>
        <v>-0.5789473684210527</v>
      </c>
      <c r="AQ47" s="2">
        <f t="shared" si="22"/>
        <v>-0.5247957716501074</v>
      </c>
      <c r="AR47" s="2">
        <f t="shared" si="23"/>
        <v>-30.07079771555115</v>
      </c>
      <c r="AS47" s="2">
        <f t="shared" si="24"/>
        <v>30.07079771555115</v>
      </c>
      <c r="AT47" s="2">
        <f t="shared" si="25"/>
        <v>101.10562204575196</v>
      </c>
      <c r="AU47" s="1">
        <f t="shared" si="26"/>
        <v>0.5</v>
      </c>
      <c r="AV47" s="1">
        <f t="shared" si="27"/>
        <v>0.7330000000000001</v>
      </c>
      <c r="AW47" s="1">
        <f t="shared" si="38"/>
        <v>196.07953346404324</v>
      </c>
      <c r="AX47" s="1">
        <f t="shared" si="36"/>
        <v>77.8504440064199</v>
      </c>
      <c r="AY47" s="1">
        <f t="shared" si="37"/>
        <v>-24.25576828707466</v>
      </c>
      <c r="AZ47" s="1">
        <f t="shared" si="28"/>
        <v>0.3330000000000001</v>
      </c>
      <c r="BA47" s="2">
        <f t="shared" si="39"/>
        <v>0.8571428571428571</v>
      </c>
      <c r="BB47" s="2">
        <f t="shared" si="30"/>
        <v>0.7086262721276703</v>
      </c>
      <c r="BC47" s="2">
        <f t="shared" si="31"/>
        <v>40.60428539291551</v>
      </c>
      <c r="BD47" s="2">
        <f t="shared" si="40"/>
        <v>139.3957146070845</v>
      </c>
      <c r="BE47" s="2"/>
    </row>
    <row r="48" spans="1:57" ht="12.75">
      <c r="A48" s="1">
        <v>34</v>
      </c>
      <c r="B48" s="1">
        <v>1.134</v>
      </c>
      <c r="C48" s="1">
        <v>286</v>
      </c>
      <c r="D48" s="1">
        <v>324</v>
      </c>
      <c r="E48" s="1">
        <f t="shared" si="1"/>
        <v>50</v>
      </c>
      <c r="F48" s="1">
        <v>267</v>
      </c>
      <c r="G48" s="1">
        <v>313</v>
      </c>
      <c r="H48" s="1">
        <f t="shared" si="2"/>
        <v>61</v>
      </c>
      <c r="I48" s="1">
        <v>289</v>
      </c>
      <c r="J48" s="1">
        <v>248</v>
      </c>
      <c r="K48" s="1">
        <f t="shared" si="3"/>
        <v>126</v>
      </c>
      <c r="L48" s="1">
        <v>253</v>
      </c>
      <c r="M48" s="1">
        <v>189</v>
      </c>
      <c r="N48" s="1">
        <f t="shared" si="4"/>
        <v>185</v>
      </c>
      <c r="O48" s="1">
        <v>299</v>
      </c>
      <c r="P48" s="1">
        <v>125</v>
      </c>
      <c r="Q48" s="1">
        <f t="shared" si="5"/>
        <v>249</v>
      </c>
      <c r="R48" s="1">
        <v>260</v>
      </c>
      <c r="S48" s="1">
        <v>164</v>
      </c>
      <c r="T48" s="1">
        <f t="shared" si="6"/>
        <v>210</v>
      </c>
      <c r="U48" s="1">
        <v>313</v>
      </c>
      <c r="V48" s="1">
        <v>103</v>
      </c>
      <c r="W48" s="1">
        <f t="shared" si="7"/>
        <v>271</v>
      </c>
      <c r="Y48" s="2">
        <f t="shared" si="8"/>
        <v>1.391304347826087</v>
      </c>
      <c r="Z48" s="2">
        <f t="shared" si="9"/>
        <v>0.9475969968608307</v>
      </c>
      <c r="AA48" s="2">
        <f t="shared" si="10"/>
        <v>54.2973079201256</v>
      </c>
      <c r="AB48" s="2">
        <f t="shared" si="41"/>
        <v>54.2973079201256</v>
      </c>
      <c r="AC48" s="2">
        <f t="shared" si="11"/>
        <v>-1.6388888888888888</v>
      </c>
      <c r="AD48" s="2">
        <f t="shared" si="12"/>
        <v>-1.0229327952930611</v>
      </c>
      <c r="AE48" s="2">
        <f t="shared" si="13"/>
        <v>-58.6140491702924</v>
      </c>
      <c r="AF48" s="2">
        <f t="shared" si="14"/>
        <v>58.6140491702924</v>
      </c>
      <c r="AG48" s="2">
        <f t="shared" si="15"/>
        <v>112.911357090418</v>
      </c>
      <c r="AH48" s="1">
        <f t="shared" si="33"/>
        <v>8</v>
      </c>
      <c r="AI48" s="2">
        <f t="shared" si="34"/>
        <v>0.05442176870748299</v>
      </c>
      <c r="AJ48" s="1">
        <f t="shared" si="35"/>
        <v>0.10153315057366237</v>
      </c>
      <c r="AK48" s="2">
        <f t="shared" si="16"/>
        <v>2.9545454545454546</v>
      </c>
      <c r="AL48" s="2">
        <f t="shared" si="17"/>
        <v>1.244437510088134</v>
      </c>
      <c r="AM48" s="2">
        <f t="shared" si="18"/>
        <v>71.30626932805008</v>
      </c>
      <c r="AN48" s="2">
        <f t="shared" si="19"/>
        <v>71.30626932805008</v>
      </c>
      <c r="AO48" s="2">
        <f t="shared" si="20"/>
        <v>129.92031849834248</v>
      </c>
      <c r="AP48" s="2">
        <f t="shared" si="21"/>
        <v>-0.5789473684210527</v>
      </c>
      <c r="AQ48" s="2">
        <f t="shared" si="22"/>
        <v>-0.5247957716501074</v>
      </c>
      <c r="AR48" s="2">
        <f t="shared" si="23"/>
        <v>-30.07079771555115</v>
      </c>
      <c r="AS48" s="2">
        <f t="shared" si="24"/>
        <v>30.07079771555115</v>
      </c>
      <c r="AT48" s="2">
        <f t="shared" si="25"/>
        <v>101.37706704360123</v>
      </c>
      <c r="AU48" s="1">
        <f t="shared" si="26"/>
        <v>0.4660000000000002</v>
      </c>
      <c r="AV48" s="1">
        <f t="shared" si="27"/>
        <v>0.7669999999999999</v>
      </c>
      <c r="AW48" s="1">
        <f t="shared" si="38"/>
        <v>201.03146873019702</v>
      </c>
      <c r="AX48" s="1">
        <f t="shared" si="36"/>
        <v>113.9449368689752</v>
      </c>
      <c r="AY48" s="1">
        <f t="shared" si="37"/>
        <v>0.7759016192324852</v>
      </c>
      <c r="AZ48" s="1">
        <f t="shared" si="28"/>
        <v>0.3669999999999999</v>
      </c>
      <c r="BA48" s="2">
        <f t="shared" si="39"/>
        <v>1</v>
      </c>
      <c r="BB48" s="2">
        <f t="shared" si="30"/>
        <v>0.7853981633974483</v>
      </c>
      <c r="BC48" s="2">
        <f t="shared" si="31"/>
        <v>45.00331476267378</v>
      </c>
      <c r="BD48" s="2">
        <f t="shared" si="40"/>
        <v>134.99668523732623</v>
      </c>
      <c r="BE48" s="2"/>
    </row>
    <row r="49" spans="1:57" ht="12.75">
      <c r="A49" s="1">
        <v>35</v>
      </c>
      <c r="B49" s="1">
        <v>1.167</v>
      </c>
      <c r="C49" s="1">
        <v>286</v>
      </c>
      <c r="D49" s="1">
        <v>324</v>
      </c>
      <c r="E49" s="1">
        <f t="shared" si="1"/>
        <v>50</v>
      </c>
      <c r="F49" s="1">
        <v>268</v>
      </c>
      <c r="G49" s="1">
        <v>314</v>
      </c>
      <c r="H49" s="1">
        <f t="shared" si="2"/>
        <v>60</v>
      </c>
      <c r="I49" s="1">
        <v>289</v>
      </c>
      <c r="J49" s="1">
        <v>249</v>
      </c>
      <c r="K49" s="1">
        <f t="shared" si="3"/>
        <v>125</v>
      </c>
      <c r="L49" s="1">
        <v>256</v>
      </c>
      <c r="M49" s="1">
        <v>187</v>
      </c>
      <c r="N49" s="1">
        <f t="shared" si="4"/>
        <v>187</v>
      </c>
      <c r="O49" s="1">
        <v>300</v>
      </c>
      <c r="P49" s="1">
        <v>119</v>
      </c>
      <c r="Q49" s="1">
        <f t="shared" si="5"/>
        <v>255</v>
      </c>
      <c r="R49" s="1">
        <v>263</v>
      </c>
      <c r="S49" s="1">
        <v>160</v>
      </c>
      <c r="T49" s="1">
        <f t="shared" si="6"/>
        <v>214</v>
      </c>
      <c r="U49" s="1">
        <v>312</v>
      </c>
      <c r="V49" s="1">
        <v>95</v>
      </c>
      <c r="W49" s="1">
        <f t="shared" si="7"/>
        <v>279</v>
      </c>
      <c r="Y49" s="2">
        <f t="shared" si="8"/>
        <v>1.5454545454545454</v>
      </c>
      <c r="Z49" s="2">
        <f t="shared" si="9"/>
        <v>0.9964914966201949</v>
      </c>
      <c r="AA49" s="2">
        <f t="shared" si="10"/>
        <v>57.098962756337166</v>
      </c>
      <c r="AB49" s="2">
        <f t="shared" si="41"/>
        <v>57.098962756337166</v>
      </c>
      <c r="AC49" s="2">
        <f t="shared" si="11"/>
        <v>-1.878787878787879</v>
      </c>
      <c r="AD49" s="2">
        <f t="shared" si="12"/>
        <v>-1.0816765212833679</v>
      </c>
      <c r="AE49" s="2">
        <f t="shared" si="13"/>
        <v>-61.98006466953698</v>
      </c>
      <c r="AF49" s="2">
        <f t="shared" si="14"/>
        <v>61.98006466953698</v>
      </c>
      <c r="AG49" s="2">
        <f t="shared" si="15"/>
        <v>119.07902742587414</v>
      </c>
      <c r="AH49" s="1">
        <f t="shared" si="33"/>
        <v>8</v>
      </c>
      <c r="AI49" s="2">
        <f t="shared" si="34"/>
        <v>0.05442176870748299</v>
      </c>
      <c r="AJ49" s="1">
        <f t="shared" si="35"/>
        <v>0</v>
      </c>
      <c r="AK49" s="2">
        <f t="shared" si="16"/>
        <v>3.0952380952380953</v>
      </c>
      <c r="AL49" s="2">
        <f t="shared" si="17"/>
        <v>1.2583047670603775</v>
      </c>
      <c r="AM49" s="2">
        <f t="shared" si="18"/>
        <v>72.10086315255963</v>
      </c>
      <c r="AN49" s="2">
        <f t="shared" si="19"/>
        <v>72.10086315255963</v>
      </c>
      <c r="AO49" s="2">
        <f t="shared" si="20"/>
        <v>134.0809278220966</v>
      </c>
      <c r="AP49" s="2">
        <f t="shared" si="21"/>
        <v>-0.5555555555555556</v>
      </c>
      <c r="AQ49" s="2">
        <f t="shared" si="22"/>
        <v>-0.507098504392337</v>
      </c>
      <c r="AR49" s="2">
        <f t="shared" si="23"/>
        <v>-29.056744301680904</v>
      </c>
      <c r="AS49" s="2">
        <f t="shared" si="24"/>
        <v>29.056744301680904</v>
      </c>
      <c r="AT49" s="2">
        <f t="shared" si="25"/>
        <v>101.15760745424053</v>
      </c>
      <c r="AU49" s="1">
        <f t="shared" si="26"/>
        <v>0.43300000000000005</v>
      </c>
      <c r="AV49" s="1">
        <f t="shared" si="27"/>
        <v>0.8</v>
      </c>
      <c r="AW49" s="1">
        <f t="shared" si="38"/>
        <v>186.72610777465127</v>
      </c>
      <c r="AX49" s="1">
        <f t="shared" si="36"/>
        <v>119.2767711000543</v>
      </c>
      <c r="AY49" s="1">
        <f t="shared" si="37"/>
        <v>44.809916095053254</v>
      </c>
      <c r="AZ49" s="1">
        <f t="shared" si="28"/>
        <v>0.4</v>
      </c>
      <c r="BA49" s="2">
        <f t="shared" si="39"/>
        <v>1.1081081081081081</v>
      </c>
      <c r="BB49" s="2">
        <f t="shared" si="30"/>
        <v>0.8366353308008672</v>
      </c>
      <c r="BC49" s="2">
        <f t="shared" si="31"/>
        <v>47.93920445488968</v>
      </c>
      <c r="BD49" s="2">
        <f t="shared" si="40"/>
        <v>132.06079554511032</v>
      </c>
      <c r="BE49" s="2"/>
    </row>
    <row r="50" spans="1:57" ht="12.75">
      <c r="A50" s="1">
        <v>36</v>
      </c>
      <c r="B50" s="1">
        <v>1.2</v>
      </c>
      <c r="C50" s="1">
        <v>286</v>
      </c>
      <c r="D50" s="1">
        <v>324</v>
      </c>
      <c r="E50" s="1">
        <f t="shared" si="1"/>
        <v>50</v>
      </c>
      <c r="F50" s="1">
        <v>268</v>
      </c>
      <c r="G50" s="1">
        <v>313</v>
      </c>
      <c r="H50" s="1">
        <f t="shared" si="2"/>
        <v>61</v>
      </c>
      <c r="I50" s="1">
        <v>288</v>
      </c>
      <c r="J50" s="1">
        <v>248</v>
      </c>
      <c r="K50" s="1">
        <f t="shared" si="3"/>
        <v>126</v>
      </c>
      <c r="L50" s="1">
        <v>258</v>
      </c>
      <c r="M50" s="1">
        <v>184</v>
      </c>
      <c r="N50" s="1">
        <f t="shared" si="4"/>
        <v>190</v>
      </c>
      <c r="O50" s="1">
        <v>299</v>
      </c>
      <c r="P50" s="1">
        <v>112</v>
      </c>
      <c r="Q50" s="1">
        <f t="shared" si="5"/>
        <v>262</v>
      </c>
      <c r="R50" s="1">
        <v>265</v>
      </c>
      <c r="S50" s="1">
        <v>156</v>
      </c>
      <c r="T50" s="1">
        <f t="shared" si="6"/>
        <v>218</v>
      </c>
      <c r="U50" s="1">
        <v>310</v>
      </c>
      <c r="V50" s="1">
        <v>88</v>
      </c>
      <c r="W50" s="1">
        <f t="shared" si="7"/>
        <v>286</v>
      </c>
      <c r="Y50" s="2">
        <f t="shared" si="8"/>
        <v>1.7560975609756098</v>
      </c>
      <c r="Z50" s="2">
        <f t="shared" si="9"/>
        <v>1.0531472174181222</v>
      </c>
      <c r="AA50" s="2">
        <f t="shared" si="10"/>
        <v>60.3453355580584</v>
      </c>
      <c r="AB50" s="2">
        <f t="shared" si="41"/>
        <v>60.3453355580584</v>
      </c>
      <c r="AC50" s="2">
        <f t="shared" si="11"/>
        <v>-2.1333333333333333</v>
      </c>
      <c r="AD50" s="2">
        <f t="shared" si="12"/>
        <v>-1.1324597669369387</v>
      </c>
      <c r="AE50" s="2">
        <f t="shared" si="13"/>
        <v>-64.88994464548658</v>
      </c>
      <c r="AF50" s="2">
        <f t="shared" si="14"/>
        <v>64.88994464548658</v>
      </c>
      <c r="AG50" s="2">
        <f t="shared" si="15"/>
        <v>125.23528020354499</v>
      </c>
      <c r="AH50" s="1">
        <f t="shared" si="33"/>
        <v>7</v>
      </c>
      <c r="AI50" s="2">
        <f t="shared" si="34"/>
        <v>0.047619047619047616</v>
      </c>
      <c r="AJ50" s="1">
        <f t="shared" si="35"/>
        <v>-0.10153315057366237</v>
      </c>
      <c r="AK50" s="2">
        <f t="shared" si="16"/>
        <v>3.25</v>
      </c>
      <c r="AL50" s="2">
        <f t="shared" si="17"/>
        <v>1.2722973952087173</v>
      </c>
      <c r="AM50" s="2">
        <f t="shared" si="18"/>
        <v>72.9026407454595</v>
      </c>
      <c r="AN50" s="2">
        <f t="shared" si="19"/>
        <v>72.9026407454595</v>
      </c>
      <c r="AO50" s="2">
        <f t="shared" si="20"/>
        <v>137.79258539094607</v>
      </c>
      <c r="AP50" s="2">
        <f t="shared" si="21"/>
        <v>-0.6111111111111112</v>
      </c>
      <c r="AQ50" s="2">
        <f t="shared" si="22"/>
        <v>-0.5485494024505281</v>
      </c>
      <c r="AR50" s="2">
        <f t="shared" si="23"/>
        <v>-31.431880760415257</v>
      </c>
      <c r="AS50" s="2">
        <f t="shared" si="24"/>
        <v>31.431880760415257</v>
      </c>
      <c r="AT50" s="2">
        <f t="shared" si="25"/>
        <v>104.33452150587475</v>
      </c>
      <c r="AU50" s="1">
        <f t="shared" si="26"/>
        <v>0.40000000000000013</v>
      </c>
      <c r="AV50" s="1">
        <f t="shared" si="27"/>
        <v>0.833</v>
      </c>
      <c r="AW50" s="1">
        <f t="shared" si="38"/>
        <v>200.08358627526897</v>
      </c>
      <c r="AX50" s="1">
        <f t="shared" si="36"/>
        <v>118.33606805435859</v>
      </c>
      <c r="AY50" s="1">
        <f t="shared" si="37"/>
        <v>43.66566975576763</v>
      </c>
      <c r="AZ50" s="1">
        <f t="shared" si="28"/>
        <v>0.43299999999999994</v>
      </c>
      <c r="BA50" s="2">
        <f t="shared" si="39"/>
        <v>1.2941176470588236</v>
      </c>
      <c r="BB50" s="2">
        <f t="shared" si="30"/>
        <v>0.9129077216126866</v>
      </c>
      <c r="BC50" s="2">
        <f t="shared" si="31"/>
        <v>52.30961244840694</v>
      </c>
      <c r="BD50" s="2">
        <f t="shared" si="40"/>
        <v>127.69038755159306</v>
      </c>
      <c r="BE50" s="2"/>
    </row>
    <row r="51" spans="1:57" ht="12.75">
      <c r="A51" s="1">
        <v>37</v>
      </c>
      <c r="B51" s="1">
        <v>1.234</v>
      </c>
      <c r="C51" s="1">
        <v>286</v>
      </c>
      <c r="D51" s="1">
        <v>324</v>
      </c>
      <c r="E51" s="1">
        <f t="shared" si="1"/>
        <v>50</v>
      </c>
      <c r="F51" s="1">
        <v>268</v>
      </c>
      <c r="G51" s="1">
        <v>313</v>
      </c>
      <c r="H51" s="1">
        <f t="shared" si="2"/>
        <v>61</v>
      </c>
      <c r="I51" s="1">
        <v>288</v>
      </c>
      <c r="J51" s="1">
        <v>249</v>
      </c>
      <c r="K51" s="1">
        <f t="shared" si="3"/>
        <v>125</v>
      </c>
      <c r="L51" s="1">
        <v>262</v>
      </c>
      <c r="M51" s="1">
        <v>180</v>
      </c>
      <c r="N51" s="1">
        <f t="shared" si="4"/>
        <v>194</v>
      </c>
      <c r="O51" s="1">
        <v>299</v>
      </c>
      <c r="P51" s="1">
        <v>107</v>
      </c>
      <c r="Q51" s="1">
        <f t="shared" si="5"/>
        <v>267</v>
      </c>
      <c r="R51" s="1">
        <v>268</v>
      </c>
      <c r="S51" s="1">
        <v>151</v>
      </c>
      <c r="T51" s="1">
        <f t="shared" si="6"/>
        <v>223</v>
      </c>
      <c r="U51" s="1">
        <v>308</v>
      </c>
      <c r="V51" s="1">
        <v>83</v>
      </c>
      <c r="W51" s="1">
        <f t="shared" si="7"/>
        <v>291</v>
      </c>
      <c r="Y51" s="2">
        <f t="shared" si="8"/>
        <v>1.972972972972973</v>
      </c>
      <c r="Z51" s="2">
        <f t="shared" si="9"/>
        <v>1.1016842913096028</v>
      </c>
      <c r="AA51" s="2">
        <f t="shared" si="10"/>
        <v>63.12650989204023</v>
      </c>
      <c r="AB51" s="2">
        <f t="shared" si="41"/>
        <v>63.12650989204023</v>
      </c>
      <c r="AC51" s="2">
        <f t="shared" si="11"/>
        <v>-2.6538461538461537</v>
      </c>
      <c r="AD51" s="2">
        <f t="shared" si="12"/>
        <v>-1.2104383562701035</v>
      </c>
      <c r="AE51" s="2">
        <f t="shared" si="13"/>
        <v>-69.35811781427692</v>
      </c>
      <c r="AF51" s="2">
        <f t="shared" si="14"/>
        <v>69.35811781427692</v>
      </c>
      <c r="AG51" s="2">
        <f t="shared" si="15"/>
        <v>132.48462770631716</v>
      </c>
      <c r="AH51" s="1">
        <f t="shared" si="33"/>
        <v>7</v>
      </c>
      <c r="AI51" s="2">
        <f t="shared" si="34"/>
        <v>0.047619047619047616</v>
      </c>
      <c r="AJ51" s="1">
        <f t="shared" si="35"/>
        <v>-0.20306630114732474</v>
      </c>
      <c r="AK51" s="2">
        <f t="shared" si="16"/>
        <v>3.2</v>
      </c>
      <c r="AL51" s="2">
        <f t="shared" si="17"/>
        <v>1.2679114584199251</v>
      </c>
      <c r="AM51" s="2">
        <f t="shared" si="18"/>
        <v>72.65132656746171</v>
      </c>
      <c r="AN51" s="2">
        <f t="shared" si="19"/>
        <v>72.65132656746171</v>
      </c>
      <c r="AO51" s="2">
        <f t="shared" si="20"/>
        <v>142.00944438173863</v>
      </c>
      <c r="AP51" s="2">
        <f t="shared" si="21"/>
        <v>-0.6111111111111112</v>
      </c>
      <c r="AQ51" s="2">
        <f t="shared" si="22"/>
        <v>-0.5485494024505281</v>
      </c>
      <c r="AR51" s="2">
        <f t="shared" si="23"/>
        <v>-31.431880760415257</v>
      </c>
      <c r="AS51" s="2">
        <f t="shared" si="24"/>
        <v>31.431880760415257</v>
      </c>
      <c r="AT51" s="2">
        <f t="shared" si="25"/>
        <v>104.08320732787696</v>
      </c>
      <c r="AU51" s="1">
        <f t="shared" si="26"/>
        <v>0.3660000000000001</v>
      </c>
      <c r="AV51" s="1">
        <f t="shared" si="27"/>
        <v>0.867</v>
      </c>
      <c r="AW51" s="1">
        <f t="shared" si="38"/>
        <v>215.71057010316386</v>
      </c>
      <c r="AX51" s="1">
        <f t="shared" si="36"/>
        <v>114.14968588230343</v>
      </c>
      <c r="AY51" s="1">
        <f t="shared" si="37"/>
        <v>40.29376551503639</v>
      </c>
      <c r="AZ51" s="1">
        <f t="shared" si="28"/>
        <v>0.46699999999999997</v>
      </c>
      <c r="BA51" s="2">
        <f t="shared" si="39"/>
        <v>1.4193548387096775</v>
      </c>
      <c r="BB51" s="2">
        <f t="shared" si="30"/>
        <v>0.9570262317783284</v>
      </c>
      <c r="BC51" s="2">
        <f t="shared" si="31"/>
        <v>54.83760308089821</v>
      </c>
      <c r="BD51" s="2">
        <f t="shared" si="40"/>
        <v>125.16239691910178</v>
      </c>
      <c r="BE51" s="2"/>
    </row>
    <row r="52" spans="1:57" ht="12.75">
      <c r="A52" s="1">
        <v>38</v>
      </c>
      <c r="B52" s="1">
        <v>1.267</v>
      </c>
      <c r="C52" s="1">
        <v>286</v>
      </c>
      <c r="D52" s="1">
        <v>325</v>
      </c>
      <c r="E52" s="1">
        <f t="shared" si="1"/>
        <v>49</v>
      </c>
      <c r="F52" s="1">
        <v>267</v>
      </c>
      <c r="G52" s="1">
        <v>312</v>
      </c>
      <c r="H52" s="1">
        <f t="shared" si="2"/>
        <v>62</v>
      </c>
      <c r="I52" s="1">
        <v>287</v>
      </c>
      <c r="J52" s="1">
        <v>248</v>
      </c>
      <c r="K52" s="1">
        <f t="shared" si="3"/>
        <v>126</v>
      </c>
      <c r="L52" s="1">
        <v>265</v>
      </c>
      <c r="M52" s="1">
        <v>177</v>
      </c>
      <c r="N52" s="1">
        <f t="shared" si="4"/>
        <v>197</v>
      </c>
      <c r="O52" s="1">
        <v>297</v>
      </c>
      <c r="P52" s="1">
        <v>102</v>
      </c>
      <c r="Q52" s="1">
        <f t="shared" si="5"/>
        <v>272</v>
      </c>
      <c r="R52" s="1">
        <v>269</v>
      </c>
      <c r="S52" s="1">
        <v>148</v>
      </c>
      <c r="T52" s="1">
        <f t="shared" si="6"/>
        <v>226</v>
      </c>
      <c r="U52" s="1">
        <v>306</v>
      </c>
      <c r="V52" s="1">
        <v>77</v>
      </c>
      <c r="W52" s="1">
        <f t="shared" si="7"/>
        <v>297</v>
      </c>
      <c r="Y52" s="2">
        <f t="shared" si="8"/>
        <v>2.34375</v>
      </c>
      <c r="Z52" s="2">
        <f t="shared" si="9"/>
        <v>1.1675148450760606</v>
      </c>
      <c r="AA52" s="2">
        <f t="shared" si="10"/>
        <v>66.89860062285827</v>
      </c>
      <c r="AB52" s="2">
        <f t="shared" si="41"/>
        <v>66.89860062285827</v>
      </c>
      <c r="AC52" s="2">
        <f t="shared" si="11"/>
        <v>-3.227272727272727</v>
      </c>
      <c r="AD52" s="2">
        <f t="shared" si="12"/>
        <v>-1.2703191584223157</v>
      </c>
      <c r="AE52" s="2">
        <f t="shared" si="13"/>
        <v>-72.78928777759869</v>
      </c>
      <c r="AF52" s="2">
        <f t="shared" si="14"/>
        <v>72.78928777759869</v>
      </c>
      <c r="AG52" s="2">
        <f t="shared" si="15"/>
        <v>139.68788840045696</v>
      </c>
      <c r="AH52" s="1">
        <f t="shared" si="33"/>
        <v>6</v>
      </c>
      <c r="AI52" s="2">
        <f t="shared" si="34"/>
        <v>0.04081632653061224</v>
      </c>
      <c r="AJ52" s="1">
        <f t="shared" si="35"/>
        <v>-0.30921459492888037</v>
      </c>
      <c r="AK52" s="2">
        <f t="shared" si="16"/>
        <v>3.2</v>
      </c>
      <c r="AL52" s="2">
        <f t="shared" si="17"/>
        <v>1.2679114584199251</v>
      </c>
      <c r="AM52" s="2">
        <f t="shared" si="18"/>
        <v>72.65132656746171</v>
      </c>
      <c r="AN52" s="2">
        <f t="shared" si="19"/>
        <v>72.65132656746171</v>
      </c>
      <c r="AO52" s="2">
        <f t="shared" si="20"/>
        <v>145.4406143450604</v>
      </c>
      <c r="AP52" s="2">
        <f t="shared" si="21"/>
        <v>-0.6842105263157895</v>
      </c>
      <c r="AQ52" s="2">
        <f t="shared" si="22"/>
        <v>-0.6000502134017536</v>
      </c>
      <c r="AR52" s="2">
        <f t="shared" si="23"/>
        <v>-34.38287722792048</v>
      </c>
      <c r="AS52" s="2">
        <f t="shared" si="24"/>
        <v>34.38287722792048</v>
      </c>
      <c r="AT52" s="2">
        <f t="shared" si="25"/>
        <v>107.03420379538218</v>
      </c>
      <c r="AU52" s="1">
        <f t="shared" si="26"/>
        <v>0.3330000000000002</v>
      </c>
      <c r="AV52" s="1">
        <f t="shared" si="27"/>
        <v>0.8999999999999999</v>
      </c>
      <c r="AW52" s="1">
        <f t="shared" si="38"/>
        <v>193.3369375790221</v>
      </c>
      <c r="AX52" s="1">
        <f t="shared" si="36"/>
        <v>108.4671121508882</v>
      </c>
      <c r="AY52" s="1">
        <f t="shared" si="37"/>
        <v>53.86062231140868</v>
      </c>
      <c r="AZ52" s="1">
        <f t="shared" si="28"/>
        <v>0.4999999999999999</v>
      </c>
      <c r="BA52" s="2">
        <f t="shared" si="39"/>
        <v>1.6428571428571428</v>
      </c>
      <c r="BB52" s="2">
        <f t="shared" si="30"/>
        <v>1.0240074859056492</v>
      </c>
      <c r="BC52" s="2">
        <f t="shared" si="31"/>
        <v>58.67562894239369</v>
      </c>
      <c r="BD52" s="2">
        <f t="shared" si="40"/>
        <v>121.3243710576063</v>
      </c>
      <c r="BE52" s="2"/>
    </row>
    <row r="53" spans="1:57" ht="12.75">
      <c r="A53" s="1">
        <v>39</v>
      </c>
      <c r="B53" s="1">
        <v>1.3</v>
      </c>
      <c r="C53" s="1">
        <v>286</v>
      </c>
      <c r="D53" s="1">
        <v>325</v>
      </c>
      <c r="E53" s="1">
        <f t="shared" si="1"/>
        <v>49</v>
      </c>
      <c r="F53" s="1">
        <v>268</v>
      </c>
      <c r="G53" s="1">
        <v>313</v>
      </c>
      <c r="H53" s="1">
        <f t="shared" si="2"/>
        <v>61</v>
      </c>
      <c r="I53" s="1">
        <v>287</v>
      </c>
      <c r="J53" s="1">
        <v>247</v>
      </c>
      <c r="K53" s="1">
        <f t="shared" si="3"/>
        <v>127</v>
      </c>
      <c r="L53" s="1">
        <v>268</v>
      </c>
      <c r="M53" s="1">
        <v>175</v>
      </c>
      <c r="N53" s="1">
        <f t="shared" si="4"/>
        <v>199</v>
      </c>
      <c r="O53" s="1">
        <v>296</v>
      </c>
      <c r="P53" s="1">
        <v>98</v>
      </c>
      <c r="Q53" s="1">
        <f t="shared" si="5"/>
        <v>276</v>
      </c>
      <c r="R53" s="1">
        <v>271</v>
      </c>
      <c r="S53" s="1">
        <v>145</v>
      </c>
      <c r="T53" s="1">
        <f t="shared" si="6"/>
        <v>229</v>
      </c>
      <c r="U53" s="1">
        <v>305</v>
      </c>
      <c r="V53" s="1">
        <v>72</v>
      </c>
      <c r="W53" s="1">
        <f t="shared" si="7"/>
        <v>302</v>
      </c>
      <c r="Y53" s="2">
        <f t="shared" si="8"/>
        <v>2.75</v>
      </c>
      <c r="Z53" s="2">
        <f t="shared" si="9"/>
        <v>1.2220253232109897</v>
      </c>
      <c r="AA53" s="2">
        <f t="shared" si="10"/>
        <v>70.0220510199897</v>
      </c>
      <c r="AB53" s="2">
        <f t="shared" si="41"/>
        <v>70.0220510199897</v>
      </c>
      <c r="AC53" s="2">
        <f t="shared" si="11"/>
        <v>-3.789473684210526</v>
      </c>
      <c r="AD53" s="2">
        <f t="shared" si="12"/>
        <v>-1.3127890849309414</v>
      </c>
      <c r="AE53" s="2">
        <f t="shared" si="13"/>
        <v>-75.22281456654294</v>
      </c>
      <c r="AF53" s="2">
        <f t="shared" si="14"/>
        <v>75.22281456654294</v>
      </c>
      <c r="AG53" s="2">
        <f t="shared" si="15"/>
        <v>145.24486558653263</v>
      </c>
      <c r="AH53" s="1">
        <f t="shared" si="33"/>
        <v>6</v>
      </c>
      <c r="AI53" s="2">
        <f t="shared" si="34"/>
        <v>0.04081632653061224</v>
      </c>
      <c r="AJ53" s="1">
        <f t="shared" si="35"/>
        <v>-0.20306630114732407</v>
      </c>
      <c r="AK53" s="2">
        <f t="shared" si="16"/>
        <v>3.473684210526316</v>
      </c>
      <c r="AL53" s="2">
        <f t="shared" si="17"/>
        <v>1.2904966704564456</v>
      </c>
      <c r="AM53" s="2">
        <f t="shared" si="18"/>
        <v>73.94545921715432</v>
      </c>
      <c r="AN53" s="2">
        <f t="shared" si="19"/>
        <v>73.94545921715432</v>
      </c>
      <c r="AO53" s="2">
        <f t="shared" si="20"/>
        <v>149.16827378369726</v>
      </c>
      <c r="AP53" s="2">
        <f t="shared" si="21"/>
        <v>-0.6666666666666666</v>
      </c>
      <c r="AQ53" s="2">
        <f t="shared" si="22"/>
        <v>-0.5880026035475675</v>
      </c>
      <c r="AR53" s="2">
        <f t="shared" si="23"/>
        <v>-33.69254918327562</v>
      </c>
      <c r="AS53" s="2">
        <f t="shared" si="24"/>
        <v>33.69254918327562</v>
      </c>
      <c r="AT53" s="2">
        <f t="shared" si="25"/>
        <v>107.63800840042994</v>
      </c>
      <c r="AU53" s="1">
        <f t="shared" si="26"/>
        <v>0.30000000000000004</v>
      </c>
      <c r="AV53" s="1">
        <f t="shared" si="27"/>
        <v>0.933</v>
      </c>
      <c r="AW53" s="1">
        <f t="shared" si="38"/>
        <v>177.45660636586277</v>
      </c>
      <c r="AX53" s="1">
        <f t="shared" si="36"/>
        <v>101.62523793789563</v>
      </c>
      <c r="AY53" s="1">
        <f t="shared" si="37"/>
        <v>-8.703064815165341</v>
      </c>
      <c r="AZ53" s="1">
        <f t="shared" si="28"/>
        <v>0.533</v>
      </c>
      <c r="BA53" s="2">
        <f t="shared" si="39"/>
        <v>1.88</v>
      </c>
      <c r="BB53" s="2">
        <f t="shared" si="30"/>
        <v>1.0819439724671487</v>
      </c>
      <c r="BC53" s="2">
        <f t="shared" si="31"/>
        <v>61.99538962236762</v>
      </c>
      <c r="BD53" s="2">
        <f t="shared" si="40"/>
        <v>118.00461037763239</v>
      </c>
      <c r="BE53" s="2"/>
    </row>
    <row r="54" spans="1:57" ht="12.75">
      <c r="A54" s="1">
        <v>40</v>
      </c>
      <c r="B54" s="1">
        <v>1.334</v>
      </c>
      <c r="C54" s="1">
        <v>286</v>
      </c>
      <c r="D54" s="1">
        <v>325</v>
      </c>
      <c r="E54" s="1">
        <f t="shared" si="1"/>
        <v>49</v>
      </c>
      <c r="F54" s="1">
        <v>267</v>
      </c>
      <c r="G54" s="1">
        <v>313</v>
      </c>
      <c r="H54" s="1">
        <f t="shared" si="2"/>
        <v>61</v>
      </c>
      <c r="I54" s="1">
        <v>286</v>
      </c>
      <c r="J54" s="1">
        <v>246</v>
      </c>
      <c r="K54" s="1">
        <f t="shared" si="3"/>
        <v>128</v>
      </c>
      <c r="L54" s="1">
        <v>271</v>
      </c>
      <c r="M54" s="1">
        <v>175</v>
      </c>
      <c r="N54" s="1">
        <f t="shared" si="4"/>
        <v>199</v>
      </c>
      <c r="O54" s="1">
        <v>295</v>
      </c>
      <c r="P54" s="1">
        <v>94</v>
      </c>
      <c r="Q54" s="1">
        <f t="shared" si="5"/>
        <v>280</v>
      </c>
      <c r="R54" s="1">
        <v>273</v>
      </c>
      <c r="S54" s="1">
        <v>143</v>
      </c>
      <c r="T54" s="1">
        <f t="shared" si="6"/>
        <v>231</v>
      </c>
      <c r="U54" s="1">
        <v>303</v>
      </c>
      <c r="V54" s="1">
        <v>69</v>
      </c>
      <c r="W54" s="1">
        <f t="shared" si="7"/>
        <v>305</v>
      </c>
      <c r="Y54" s="2">
        <f t="shared" si="8"/>
        <v>3.375</v>
      </c>
      <c r="Z54" s="2">
        <f t="shared" si="9"/>
        <v>1.2827408797442708</v>
      </c>
      <c r="AA54" s="2">
        <f t="shared" si="10"/>
        <v>73.50105240934671</v>
      </c>
      <c r="AB54" s="2">
        <f t="shared" si="41"/>
        <v>73.50105240934671</v>
      </c>
      <c r="AC54" s="2">
        <f t="shared" si="11"/>
        <v>-4.733333333333333</v>
      </c>
      <c r="AD54" s="2">
        <f t="shared" si="12"/>
        <v>-1.3625903772709091</v>
      </c>
      <c r="AE54" s="2">
        <f t="shared" si="13"/>
        <v>-78.0764286176231</v>
      </c>
      <c r="AF54" s="2">
        <f t="shared" si="14"/>
        <v>78.0764286176231</v>
      </c>
      <c r="AG54" s="2">
        <f t="shared" si="15"/>
        <v>151.5774810269698</v>
      </c>
      <c r="AH54" s="1">
        <f t="shared" si="33"/>
        <v>5</v>
      </c>
      <c r="AI54" s="2">
        <f t="shared" si="34"/>
        <v>0.034013605442176874</v>
      </c>
      <c r="AJ54" s="1">
        <f t="shared" si="35"/>
        <v>-0.20306630114732474</v>
      </c>
      <c r="AK54" s="2">
        <f t="shared" si="16"/>
        <v>3.526315789473684</v>
      </c>
      <c r="AL54" s="2">
        <f t="shared" si="17"/>
        <v>1.2944690518198314</v>
      </c>
      <c r="AM54" s="2">
        <f t="shared" si="18"/>
        <v>74.17307666927634</v>
      </c>
      <c r="AN54" s="2">
        <f t="shared" si="19"/>
        <v>74.17307666927634</v>
      </c>
      <c r="AO54" s="2">
        <f t="shared" si="20"/>
        <v>152.24950528689942</v>
      </c>
      <c r="AP54" s="2">
        <f t="shared" si="21"/>
        <v>-0.631578947368421</v>
      </c>
      <c r="AQ54" s="2">
        <f t="shared" si="22"/>
        <v>-0.5633162614919681</v>
      </c>
      <c r="AR54" s="2">
        <f t="shared" si="23"/>
        <v>-32.27802178348977</v>
      </c>
      <c r="AS54" s="2">
        <f t="shared" si="24"/>
        <v>32.27802178348977</v>
      </c>
      <c r="AT54" s="2">
        <f t="shared" si="25"/>
        <v>106.4510984527661</v>
      </c>
      <c r="AU54" s="1">
        <f t="shared" si="26"/>
        <v>0.266</v>
      </c>
      <c r="AV54" s="1">
        <f t="shared" si="27"/>
        <v>0.9670000000000001</v>
      </c>
      <c r="AW54" s="1">
        <f t="shared" si="38"/>
        <v>189.84263908636981</v>
      </c>
      <c r="AX54" s="1">
        <f t="shared" si="36"/>
        <v>107.61151854368921</v>
      </c>
      <c r="AY54" s="1">
        <f t="shared" si="37"/>
        <v>-15.32940633114905</v>
      </c>
      <c r="AZ54" s="1">
        <f t="shared" si="28"/>
        <v>0.5670000000000001</v>
      </c>
      <c r="BA54" s="2">
        <f t="shared" si="39"/>
        <v>2.227272727272727</v>
      </c>
      <c r="BB54" s="2">
        <f t="shared" si="30"/>
        <v>1.148791296892679</v>
      </c>
      <c r="BC54" s="2">
        <f t="shared" si="31"/>
        <v>65.82574131195051</v>
      </c>
      <c r="BD54" s="2">
        <f t="shared" si="40"/>
        <v>114.17425868804949</v>
      </c>
      <c r="BE54" s="2"/>
    </row>
    <row r="55" spans="1:57" ht="12.75">
      <c r="A55" s="1">
        <v>41</v>
      </c>
      <c r="B55" s="1">
        <v>1.367</v>
      </c>
      <c r="C55" s="1">
        <v>285</v>
      </c>
      <c r="D55" s="1">
        <v>324</v>
      </c>
      <c r="E55" s="1">
        <f t="shared" si="1"/>
        <v>50</v>
      </c>
      <c r="F55" s="1">
        <v>267</v>
      </c>
      <c r="G55" s="1">
        <v>313</v>
      </c>
      <c r="H55" s="1">
        <f t="shared" si="2"/>
        <v>61</v>
      </c>
      <c r="I55" s="1">
        <v>285</v>
      </c>
      <c r="J55" s="1">
        <v>245</v>
      </c>
      <c r="K55" s="1">
        <f t="shared" si="3"/>
        <v>129</v>
      </c>
      <c r="L55" s="1">
        <v>274</v>
      </c>
      <c r="M55" s="1">
        <v>174</v>
      </c>
      <c r="N55" s="1">
        <f t="shared" si="4"/>
        <v>200</v>
      </c>
      <c r="O55" s="1">
        <v>294</v>
      </c>
      <c r="P55" s="1">
        <v>89</v>
      </c>
      <c r="Q55" s="1">
        <f t="shared" si="5"/>
        <v>285</v>
      </c>
      <c r="R55" s="1">
        <v>275</v>
      </c>
      <c r="S55" s="1">
        <v>141</v>
      </c>
      <c r="T55" s="1">
        <f t="shared" si="6"/>
        <v>233</v>
      </c>
      <c r="U55" s="1">
        <v>302</v>
      </c>
      <c r="V55" s="1">
        <v>66</v>
      </c>
      <c r="W55" s="1">
        <f t="shared" si="7"/>
        <v>308</v>
      </c>
      <c r="Y55" s="2">
        <f t="shared" si="8"/>
        <v>4.25</v>
      </c>
      <c r="Z55" s="2">
        <f t="shared" si="9"/>
        <v>1.3397056595989996</v>
      </c>
      <c r="AA55" s="2">
        <f t="shared" si="10"/>
        <v>76.76513429502268</v>
      </c>
      <c r="AB55" s="2">
        <f t="shared" si="41"/>
        <v>76.76513429502268</v>
      </c>
      <c r="AC55" s="2">
        <f t="shared" si="11"/>
        <v>-6.454545454545454</v>
      </c>
      <c r="AD55" s="2">
        <f t="shared" si="12"/>
        <v>-1.4170887977364175</v>
      </c>
      <c r="AE55" s="2">
        <f t="shared" si="13"/>
        <v>-81.19918811029672</v>
      </c>
      <c r="AF55" s="2">
        <f t="shared" si="14"/>
        <v>81.19918811029672</v>
      </c>
      <c r="AG55" s="2">
        <f t="shared" si="15"/>
        <v>157.9643224053194</v>
      </c>
      <c r="AH55" s="1">
        <f t="shared" si="33"/>
        <v>4</v>
      </c>
      <c r="AI55" s="2">
        <f t="shared" si="34"/>
        <v>0.027210884353741496</v>
      </c>
      <c r="AJ55" s="1">
        <f t="shared" si="35"/>
        <v>-0.10307153164296047</v>
      </c>
      <c r="AK55" s="2">
        <f t="shared" si="16"/>
        <v>3.7777777777777777</v>
      </c>
      <c r="AL55" s="2">
        <f t="shared" si="17"/>
        <v>1.312025434831199</v>
      </c>
      <c r="AM55" s="2">
        <f t="shared" si="18"/>
        <v>75.1790574158277</v>
      </c>
      <c r="AN55" s="2">
        <f t="shared" si="19"/>
        <v>75.1790574158277</v>
      </c>
      <c r="AO55" s="2">
        <f t="shared" si="20"/>
        <v>156.37824552612443</v>
      </c>
      <c r="AP55" s="2">
        <f t="shared" si="21"/>
        <v>-0.6111111111111112</v>
      </c>
      <c r="AQ55" s="2">
        <f t="shared" si="22"/>
        <v>-0.5485494024505281</v>
      </c>
      <c r="AR55" s="2">
        <f t="shared" si="23"/>
        <v>-31.431880760415257</v>
      </c>
      <c r="AS55" s="2">
        <f t="shared" si="24"/>
        <v>31.431880760415257</v>
      </c>
      <c r="AT55" s="2">
        <f t="shared" si="25"/>
        <v>106.61093817624295</v>
      </c>
      <c r="AU55" s="1">
        <f t="shared" si="26"/>
        <v>0.2330000000000001</v>
      </c>
      <c r="AV55" s="1">
        <f t="shared" si="27"/>
        <v>1</v>
      </c>
      <c r="AW55" s="1">
        <f t="shared" si="38"/>
        <v>190.2147503225721</v>
      </c>
      <c r="AX55" s="1">
        <f t="shared" si="36"/>
        <v>136.77954148448495</v>
      </c>
      <c r="AY55" s="1">
        <f t="shared" si="37"/>
        <v>7.337743044191178</v>
      </c>
      <c r="AZ55" s="1">
        <f t="shared" si="28"/>
        <v>0.6</v>
      </c>
      <c r="BA55" s="2">
        <f t="shared" si="39"/>
        <v>2.736842105263158</v>
      </c>
      <c r="BB55" s="2">
        <f t="shared" si="30"/>
        <v>1.2204821145594944</v>
      </c>
      <c r="BC55" s="2">
        <f t="shared" si="31"/>
        <v>69.93362516425903</v>
      </c>
      <c r="BD55" s="2">
        <f t="shared" si="40"/>
        <v>110.06637483574097</v>
      </c>
      <c r="BE55" s="2"/>
    </row>
    <row r="56" spans="1:57" ht="12.75">
      <c r="A56" s="1">
        <v>42</v>
      </c>
      <c r="B56" s="1">
        <v>1.4</v>
      </c>
      <c r="C56" s="1">
        <v>286</v>
      </c>
      <c r="D56" s="1">
        <v>325</v>
      </c>
      <c r="E56" s="1">
        <f t="shared" si="1"/>
        <v>49</v>
      </c>
      <c r="F56" s="1">
        <v>266</v>
      </c>
      <c r="G56" s="1">
        <v>313</v>
      </c>
      <c r="H56" s="1">
        <f t="shared" si="2"/>
        <v>61</v>
      </c>
      <c r="I56" s="1">
        <v>283</v>
      </c>
      <c r="J56" s="1">
        <v>245</v>
      </c>
      <c r="K56" s="1">
        <f t="shared" si="3"/>
        <v>129</v>
      </c>
      <c r="L56" s="1">
        <v>277</v>
      </c>
      <c r="M56" s="1">
        <v>172</v>
      </c>
      <c r="N56" s="1">
        <f t="shared" si="4"/>
        <v>202</v>
      </c>
      <c r="O56" s="1">
        <v>294</v>
      </c>
      <c r="P56" s="1">
        <v>86</v>
      </c>
      <c r="Q56" s="1">
        <f t="shared" si="5"/>
        <v>288</v>
      </c>
      <c r="R56" s="1">
        <v>278</v>
      </c>
      <c r="S56" s="1">
        <v>139</v>
      </c>
      <c r="T56" s="1">
        <f t="shared" si="6"/>
        <v>235</v>
      </c>
      <c r="U56" s="1">
        <v>300</v>
      </c>
      <c r="V56" s="1">
        <v>62</v>
      </c>
      <c r="W56" s="1">
        <f t="shared" si="7"/>
        <v>312</v>
      </c>
      <c r="Y56" s="2">
        <f t="shared" si="8"/>
        <v>5.0588235294117645</v>
      </c>
      <c r="Z56" s="2">
        <f t="shared" si="9"/>
        <v>1.3756378996782266</v>
      </c>
      <c r="AA56" s="2">
        <f t="shared" si="10"/>
        <v>78.82405165156239</v>
      </c>
      <c r="AB56" s="2">
        <f t="shared" si="41"/>
        <v>78.82405165156239</v>
      </c>
      <c r="AC56" s="2">
        <f t="shared" si="11"/>
        <v>-12.166666666666666</v>
      </c>
      <c r="AD56" s="2">
        <f t="shared" si="12"/>
        <v>-1.4887888812687111</v>
      </c>
      <c r="AE56" s="2">
        <f t="shared" si="13"/>
        <v>-85.30760289669715</v>
      </c>
      <c r="AF56" s="2">
        <f t="shared" si="14"/>
        <v>85.30760289669715</v>
      </c>
      <c r="AG56" s="2">
        <f t="shared" si="15"/>
        <v>164.13165454825952</v>
      </c>
      <c r="AH56" s="1">
        <f t="shared" si="33"/>
        <v>2</v>
      </c>
      <c r="AI56" s="2">
        <f t="shared" si="34"/>
        <v>0.013605442176870748</v>
      </c>
      <c r="AJ56" s="1">
        <f t="shared" si="35"/>
        <v>-0.20306630114732474</v>
      </c>
      <c r="AK56" s="2">
        <f t="shared" si="16"/>
        <v>4</v>
      </c>
      <c r="AL56" s="2">
        <f t="shared" si="17"/>
        <v>1.3258176636680326</v>
      </c>
      <c r="AM56" s="2">
        <f t="shared" si="18"/>
        <v>75.96935212817826</v>
      </c>
      <c r="AN56" s="2">
        <f t="shared" si="19"/>
        <v>75.96935212817826</v>
      </c>
      <c r="AO56" s="2">
        <f t="shared" si="20"/>
        <v>161.2769550248754</v>
      </c>
      <c r="AP56" s="2">
        <f t="shared" si="21"/>
        <v>-0.6</v>
      </c>
      <c r="AQ56" s="2">
        <f t="shared" si="22"/>
        <v>-0.5404195002705842</v>
      </c>
      <c r="AR56" s="2">
        <f t="shared" si="23"/>
        <v>-30.96603736550447</v>
      </c>
      <c r="AS56" s="2">
        <f t="shared" si="24"/>
        <v>30.96603736550447</v>
      </c>
      <c r="AT56" s="2">
        <f t="shared" si="25"/>
        <v>106.93538949368272</v>
      </c>
      <c r="AU56" s="1">
        <f t="shared" si="26"/>
        <v>0.20000000000000018</v>
      </c>
      <c r="AV56" s="1">
        <f t="shared" si="27"/>
        <v>1.033</v>
      </c>
      <c r="AW56" s="1">
        <f t="shared" si="38"/>
        <v>187.7200260555826</v>
      </c>
      <c r="AX56" s="1">
        <f t="shared" si="36"/>
        <v>144.28204818501774</v>
      </c>
      <c r="AY56" s="1">
        <f t="shared" si="37"/>
        <v>15.31359299023439</v>
      </c>
      <c r="AZ56" s="1">
        <f t="shared" si="28"/>
        <v>0.6329999999999999</v>
      </c>
      <c r="BA56" s="2">
        <f t="shared" si="39"/>
        <v>3.3125</v>
      </c>
      <c r="BB56" s="2">
        <f t="shared" si="30"/>
        <v>1.2776094302370145</v>
      </c>
      <c r="BC56" s="2">
        <f t="shared" si="31"/>
        <v>73.20702035258093</v>
      </c>
      <c r="BD56" s="2">
        <f t="shared" si="40"/>
        <v>106.79297964741907</v>
      </c>
      <c r="BE56" s="2"/>
    </row>
    <row r="57" spans="1:57" ht="12.75">
      <c r="A57" s="1">
        <v>43</v>
      </c>
      <c r="B57" s="1">
        <v>1.434</v>
      </c>
      <c r="C57" s="1">
        <v>286</v>
      </c>
      <c r="D57" s="1">
        <v>324</v>
      </c>
      <c r="E57" s="1">
        <f t="shared" si="1"/>
        <v>50</v>
      </c>
      <c r="F57" s="1">
        <v>267</v>
      </c>
      <c r="G57" s="1">
        <v>313</v>
      </c>
      <c r="H57" s="1">
        <f t="shared" si="2"/>
        <v>61</v>
      </c>
      <c r="I57" s="1">
        <v>282</v>
      </c>
      <c r="J57" s="1">
        <v>245</v>
      </c>
      <c r="K57" s="1">
        <f t="shared" si="3"/>
        <v>129</v>
      </c>
      <c r="L57" s="1">
        <v>280</v>
      </c>
      <c r="M57" s="1">
        <v>170</v>
      </c>
      <c r="N57" s="1">
        <f t="shared" si="4"/>
        <v>204</v>
      </c>
      <c r="O57" s="1">
        <v>292</v>
      </c>
      <c r="P57" s="1">
        <v>84</v>
      </c>
      <c r="Q57" s="1">
        <f t="shared" si="5"/>
        <v>290</v>
      </c>
      <c r="R57" s="1">
        <v>279</v>
      </c>
      <c r="S57" s="1">
        <v>137</v>
      </c>
      <c r="T57" s="1">
        <f t="shared" si="6"/>
        <v>237</v>
      </c>
      <c r="U57" s="1">
        <v>298</v>
      </c>
      <c r="V57" s="1">
        <v>61</v>
      </c>
      <c r="W57" s="1">
        <f t="shared" si="7"/>
        <v>313</v>
      </c>
      <c r="Y57" s="2">
        <f t="shared" si="8"/>
        <v>7.166666666666667</v>
      </c>
      <c r="Z57" s="2">
        <f t="shared" si="9"/>
        <v>1.4321565896607387</v>
      </c>
      <c r="AA57" s="2">
        <f t="shared" si="10"/>
        <v>82.06257258756033</v>
      </c>
      <c r="AB57" s="2">
        <f t="shared" si="41"/>
        <v>82.06257258756033</v>
      </c>
      <c r="AC57" s="2">
        <f t="shared" si="11"/>
        <v>-37.5</v>
      </c>
      <c r="AD57" s="2">
        <f t="shared" si="12"/>
        <v>-1.5441359784202986</v>
      </c>
      <c r="AE57" s="2">
        <f t="shared" si="13"/>
        <v>-88.4789915634831</v>
      </c>
      <c r="AF57" s="2">
        <f t="shared" si="14"/>
        <v>88.4789915634831</v>
      </c>
      <c r="AG57" s="2">
        <f t="shared" si="15"/>
        <v>170.54156415104342</v>
      </c>
      <c r="AH57" s="1">
        <f t="shared" si="33"/>
        <v>1</v>
      </c>
      <c r="AI57" s="2">
        <f t="shared" si="34"/>
        <v>0.006802721088435374</v>
      </c>
      <c r="AJ57" s="1">
        <f t="shared" si="35"/>
        <v>-0.3045994517209861</v>
      </c>
      <c r="AK57" s="2">
        <f t="shared" si="16"/>
        <v>4.533333333333333</v>
      </c>
      <c r="AL57" s="2">
        <f t="shared" si="17"/>
        <v>1.3536850120599915</v>
      </c>
      <c r="AM57" s="2">
        <f t="shared" si="18"/>
        <v>77.5661511910375</v>
      </c>
      <c r="AN57" s="2">
        <f t="shared" si="19"/>
        <v>77.5661511910375</v>
      </c>
      <c r="AO57" s="2">
        <f t="shared" si="20"/>
        <v>166.0451427545206</v>
      </c>
      <c r="AP57" s="2">
        <f t="shared" si="21"/>
        <v>-0.5789473684210527</v>
      </c>
      <c r="AQ57" s="2">
        <f t="shared" si="22"/>
        <v>-0.5247957716501074</v>
      </c>
      <c r="AR57" s="2">
        <f t="shared" si="23"/>
        <v>-30.07079771555115</v>
      </c>
      <c r="AS57" s="2">
        <f t="shared" si="24"/>
        <v>30.07079771555115</v>
      </c>
      <c r="AT57" s="2">
        <f t="shared" si="25"/>
        <v>107.63694890658866</v>
      </c>
      <c r="AU57" s="1">
        <f t="shared" si="26"/>
        <v>0.16600000000000015</v>
      </c>
      <c r="AV57" s="1">
        <f t="shared" si="27"/>
        <v>1.067</v>
      </c>
      <c r="AW57" s="1">
        <f t="shared" si="38"/>
        <v>171.4836902276746</v>
      </c>
      <c r="AX57" s="1">
        <f t="shared" si="36"/>
        <v>142.9867788273227</v>
      </c>
      <c r="AY57" s="1">
        <f t="shared" si="37"/>
        <v>36.887596890411665</v>
      </c>
      <c r="AZ57" s="1">
        <f t="shared" si="28"/>
        <v>0.6669999999999999</v>
      </c>
      <c r="BA57" s="2">
        <f t="shared" si="39"/>
        <v>4.076923076923077</v>
      </c>
      <c r="BB57" s="2">
        <f t="shared" si="30"/>
        <v>1.330262078848992</v>
      </c>
      <c r="BC57" s="2">
        <f t="shared" si="31"/>
        <v>76.22401711804724</v>
      </c>
      <c r="BD57" s="2">
        <f t="shared" si="40"/>
        <v>103.77598288195276</v>
      </c>
      <c r="BE57" s="2"/>
    </row>
    <row r="58" spans="1:57" ht="12.75">
      <c r="A58" s="1">
        <v>44</v>
      </c>
      <c r="B58" s="1">
        <v>1.467</v>
      </c>
      <c r="C58" s="1">
        <v>286</v>
      </c>
      <c r="D58" s="1">
        <v>324</v>
      </c>
      <c r="E58" s="1">
        <f t="shared" si="1"/>
        <v>50</v>
      </c>
      <c r="F58" s="1">
        <v>267</v>
      </c>
      <c r="G58" s="1">
        <v>313</v>
      </c>
      <c r="H58" s="1">
        <f t="shared" si="2"/>
        <v>61</v>
      </c>
      <c r="I58" s="1">
        <v>280</v>
      </c>
      <c r="J58" s="1">
        <v>244</v>
      </c>
      <c r="K58" s="1">
        <f t="shared" si="3"/>
        <v>130</v>
      </c>
      <c r="L58" s="1">
        <v>282</v>
      </c>
      <c r="M58" s="1">
        <v>169</v>
      </c>
      <c r="N58" s="1">
        <f t="shared" si="4"/>
        <v>205</v>
      </c>
      <c r="O58" s="1">
        <v>291</v>
      </c>
      <c r="P58" s="1">
        <v>82</v>
      </c>
      <c r="Q58" s="1">
        <f t="shared" si="5"/>
        <v>292</v>
      </c>
      <c r="R58" s="1">
        <v>281</v>
      </c>
      <c r="S58" s="1">
        <v>136</v>
      </c>
      <c r="T58" s="1">
        <f t="shared" si="6"/>
        <v>238</v>
      </c>
      <c r="U58" s="1">
        <v>297</v>
      </c>
      <c r="V58" s="1">
        <v>58</v>
      </c>
      <c r="W58" s="1">
        <f t="shared" si="7"/>
        <v>316</v>
      </c>
      <c r="Y58" s="2">
        <f t="shared" si="8"/>
        <v>9.666666666666666</v>
      </c>
      <c r="Z58" s="2">
        <f t="shared" si="9"/>
        <v>1.4677147182721964</v>
      </c>
      <c r="AA58" s="2">
        <f t="shared" si="10"/>
        <v>84.10005335699685</v>
      </c>
      <c r="AB58" s="2">
        <f t="shared" si="41"/>
        <v>84.10005335699685</v>
      </c>
      <c r="AC58" s="2">
        <f t="shared" si="11"/>
        <v>37.5</v>
      </c>
      <c r="AD58" s="2">
        <f t="shared" si="12"/>
        <v>1.5441359784202986</v>
      </c>
      <c r="AE58" s="2">
        <f t="shared" si="13"/>
        <v>88.4789915634831</v>
      </c>
      <c r="AF58" s="2">
        <f>180-AE58</f>
        <v>91.5210084365169</v>
      </c>
      <c r="AG58" s="2">
        <f t="shared" si="15"/>
        <v>175.62106179351375</v>
      </c>
      <c r="AH58" s="1">
        <f t="shared" si="33"/>
        <v>-1</v>
      </c>
      <c r="AI58" s="2">
        <f t="shared" si="34"/>
        <v>-0.006802721088435374</v>
      </c>
      <c r="AJ58" s="1">
        <f t="shared" si="35"/>
        <v>-0.20614306328592025</v>
      </c>
      <c r="AK58" s="2">
        <f t="shared" si="16"/>
        <v>5.3076923076923075</v>
      </c>
      <c r="AL58" s="2">
        <f t="shared" si="17"/>
        <v>1.384573486383755</v>
      </c>
      <c r="AM58" s="2">
        <f t="shared" si="18"/>
        <v>79.33606076978916</v>
      </c>
      <c r="AN58" s="2">
        <f t="shared" si="19"/>
        <v>79.33606076978916</v>
      </c>
      <c r="AO58" s="2">
        <f t="shared" si="20"/>
        <v>170.85706920630605</v>
      </c>
      <c r="AP58" s="2">
        <f t="shared" si="21"/>
        <v>-0.5789473684210527</v>
      </c>
      <c r="AQ58" s="2">
        <f t="shared" si="22"/>
        <v>-0.5247957716501074</v>
      </c>
      <c r="AR58" s="2">
        <f t="shared" si="23"/>
        <v>-30.07079771555115</v>
      </c>
      <c r="AS58" s="2">
        <f t="shared" si="24"/>
        <v>30.07079771555115</v>
      </c>
      <c r="AT58" s="2">
        <f t="shared" si="25"/>
        <v>109.40685848534031</v>
      </c>
      <c r="AU58" s="1">
        <f t="shared" si="26"/>
        <v>0.133</v>
      </c>
      <c r="AV58" s="1">
        <f t="shared" si="27"/>
        <v>1.1</v>
      </c>
      <c r="AW58" s="1">
        <f t="shared" si="38"/>
        <v>144.0882722682883</v>
      </c>
      <c r="AX58" s="1">
        <f t="shared" si="36"/>
        <v>120.51620421848683</v>
      </c>
      <c r="AY58" s="1">
        <f t="shared" si="37"/>
        <v>59.62163192439034</v>
      </c>
      <c r="AZ58" s="1">
        <f t="shared" si="28"/>
        <v>0.7000000000000001</v>
      </c>
      <c r="BA58" s="2">
        <f t="shared" si="39"/>
        <v>5.4</v>
      </c>
      <c r="BB58" s="2">
        <f t="shared" si="30"/>
        <v>1.3876855095324125</v>
      </c>
      <c r="BC58" s="2">
        <f t="shared" si="31"/>
        <v>79.51437969620723</v>
      </c>
      <c r="BD58" s="2">
        <f t="shared" si="40"/>
        <v>100.48562030379277</v>
      </c>
      <c r="BE58" s="2"/>
    </row>
    <row r="59" spans="1:57" ht="12.75">
      <c r="A59" s="1">
        <v>45</v>
      </c>
      <c r="B59" s="1">
        <v>1.5</v>
      </c>
      <c r="C59" s="1">
        <v>285</v>
      </c>
      <c r="D59" s="1">
        <v>324</v>
      </c>
      <c r="E59" s="1">
        <f t="shared" si="1"/>
        <v>50</v>
      </c>
      <c r="F59" s="1">
        <v>267</v>
      </c>
      <c r="G59" s="1">
        <v>313</v>
      </c>
      <c r="H59" s="1">
        <f t="shared" si="2"/>
        <v>61</v>
      </c>
      <c r="I59" s="1">
        <v>279</v>
      </c>
      <c r="J59" s="1">
        <v>244</v>
      </c>
      <c r="K59" s="1">
        <f t="shared" si="3"/>
        <v>130</v>
      </c>
      <c r="L59" s="1">
        <v>284</v>
      </c>
      <c r="M59" s="1">
        <v>170</v>
      </c>
      <c r="N59" s="1">
        <f t="shared" si="4"/>
        <v>204</v>
      </c>
      <c r="O59" s="1">
        <v>290</v>
      </c>
      <c r="P59" s="1">
        <v>80</v>
      </c>
      <c r="Q59" s="1">
        <f t="shared" si="5"/>
        <v>294</v>
      </c>
      <c r="R59" s="1">
        <v>283</v>
      </c>
      <c r="S59" s="1">
        <v>135</v>
      </c>
      <c r="T59" s="1">
        <f t="shared" si="6"/>
        <v>239</v>
      </c>
      <c r="U59" s="1">
        <v>295</v>
      </c>
      <c r="V59" s="1">
        <v>58</v>
      </c>
      <c r="W59" s="1">
        <f t="shared" si="7"/>
        <v>316</v>
      </c>
      <c r="Y59" s="2">
        <f t="shared" si="8"/>
        <v>15</v>
      </c>
      <c r="Z59" s="2">
        <f t="shared" si="9"/>
        <v>1.5042281630190728</v>
      </c>
      <c r="AA59" s="2">
        <f t="shared" si="10"/>
        <v>86.19227374099287</v>
      </c>
      <c r="AB59" s="2">
        <f t="shared" si="41"/>
        <v>86.19227374099287</v>
      </c>
      <c r="AC59" s="2">
        <f t="shared" si="11"/>
        <v>14.8</v>
      </c>
      <c r="AD59" s="2">
        <f t="shared" si="12"/>
        <v>1.503331302272992</v>
      </c>
      <c r="AE59" s="2">
        <f t="shared" si="13"/>
        <v>86.14088362024243</v>
      </c>
      <c r="AF59" s="2">
        <f aca="true" t="shared" si="42" ref="AF59:AF73">180-AE59</f>
        <v>93.85911637975757</v>
      </c>
      <c r="AG59" s="2">
        <f t="shared" si="15"/>
        <v>180.05139012075045</v>
      </c>
      <c r="AH59" s="1">
        <f t="shared" si="33"/>
        <v>-2</v>
      </c>
      <c r="AI59" s="2">
        <f t="shared" si="34"/>
        <v>-0.013605442176870748</v>
      </c>
      <c r="AJ59" s="1">
        <f t="shared" si="35"/>
        <v>-0.20306630114732474</v>
      </c>
      <c r="AK59" s="2">
        <f t="shared" si="16"/>
        <v>5.75</v>
      </c>
      <c r="AL59" s="2">
        <f t="shared" si="17"/>
        <v>1.3986055122719576</v>
      </c>
      <c r="AM59" s="2">
        <f t="shared" si="18"/>
        <v>80.14009585318317</v>
      </c>
      <c r="AN59" s="2">
        <f t="shared" si="19"/>
        <v>80.14009585318317</v>
      </c>
      <c r="AO59" s="2">
        <f t="shared" si="20"/>
        <v>173.99921223294075</v>
      </c>
      <c r="AP59" s="2">
        <f t="shared" si="21"/>
        <v>-0.6111111111111112</v>
      </c>
      <c r="AQ59" s="2">
        <f t="shared" si="22"/>
        <v>-0.5485494024505281</v>
      </c>
      <c r="AR59" s="2">
        <f t="shared" si="23"/>
        <v>-31.431880760415257</v>
      </c>
      <c r="AS59" s="2">
        <f t="shared" si="24"/>
        <v>31.431880760415257</v>
      </c>
      <c r="AT59" s="2">
        <f t="shared" si="25"/>
        <v>111.57197661359842</v>
      </c>
      <c r="AU59" s="1">
        <f t="shared" si="26"/>
        <v>0.10000000000000009</v>
      </c>
      <c r="AV59" s="1">
        <f t="shared" si="27"/>
        <v>1.133</v>
      </c>
      <c r="AW59" s="1">
        <f t="shared" si="38"/>
        <v>169.00048759465415</v>
      </c>
      <c r="AX59" s="1">
        <f t="shared" si="36"/>
        <v>102.56119286759636</v>
      </c>
      <c r="AY59" s="1">
        <f t="shared" si="37"/>
        <v>-22.480258184115158</v>
      </c>
      <c r="AZ59" s="1">
        <f t="shared" si="28"/>
        <v>0.733</v>
      </c>
      <c r="BA59" s="2">
        <f t="shared" si="39"/>
        <v>7.857142857142857</v>
      </c>
      <c r="BB59" s="2">
        <f t="shared" si="30"/>
        <v>1.4442041995149246</v>
      </c>
      <c r="BC59" s="2">
        <f t="shared" si="31"/>
        <v>82.75290063220518</v>
      </c>
      <c r="BD59" s="2">
        <f t="shared" si="40"/>
        <v>97.24709936779482</v>
      </c>
      <c r="BE59" s="2"/>
    </row>
    <row r="60" spans="1:57" ht="12.75">
      <c r="A60" s="1">
        <v>46</v>
      </c>
      <c r="B60" s="1">
        <v>1.534</v>
      </c>
      <c r="C60" s="1">
        <v>285</v>
      </c>
      <c r="D60" s="1">
        <v>323</v>
      </c>
      <c r="E60" s="1">
        <f t="shared" si="1"/>
        <v>51</v>
      </c>
      <c r="F60" s="1">
        <v>266</v>
      </c>
      <c r="G60" s="1">
        <v>313</v>
      </c>
      <c r="H60" s="1">
        <f t="shared" si="2"/>
        <v>61</v>
      </c>
      <c r="I60" s="1">
        <v>278</v>
      </c>
      <c r="J60" s="1">
        <v>244</v>
      </c>
      <c r="K60" s="1">
        <f t="shared" si="3"/>
        <v>130</v>
      </c>
      <c r="L60" s="1">
        <v>288</v>
      </c>
      <c r="M60" s="1">
        <v>169</v>
      </c>
      <c r="N60" s="1">
        <f t="shared" si="4"/>
        <v>205</v>
      </c>
      <c r="O60" s="1">
        <v>289</v>
      </c>
      <c r="P60" s="1">
        <v>81</v>
      </c>
      <c r="Q60" s="1">
        <f t="shared" si="5"/>
        <v>293</v>
      </c>
      <c r="R60" s="1">
        <v>284</v>
      </c>
      <c r="S60" s="1">
        <v>135</v>
      </c>
      <c r="T60" s="1">
        <f t="shared" si="6"/>
        <v>239</v>
      </c>
      <c r="U60" s="1">
        <v>295</v>
      </c>
      <c r="V60" s="1">
        <v>58</v>
      </c>
      <c r="W60" s="1">
        <f t="shared" si="7"/>
        <v>316</v>
      </c>
      <c r="Y60" s="2">
        <f t="shared" si="8"/>
        <v>88</v>
      </c>
      <c r="Z60" s="2">
        <f t="shared" si="9"/>
        <v>1.5594331795306058</v>
      </c>
      <c r="AA60" s="2">
        <f t="shared" si="10"/>
        <v>89.3555211871037</v>
      </c>
      <c r="AB60" s="2">
        <f t="shared" si="41"/>
        <v>89.3555211871037</v>
      </c>
      <c r="AC60" s="2">
        <f t="shared" si="11"/>
        <v>7.5</v>
      </c>
      <c r="AD60" s="2">
        <f t="shared" si="12"/>
        <v>1.4382447944982226</v>
      </c>
      <c r="AE60" s="2">
        <f t="shared" si="13"/>
        <v>82.41142672474815</v>
      </c>
      <c r="AF60" s="2">
        <f t="shared" si="42"/>
        <v>97.58857327525185</v>
      </c>
      <c r="AG60" s="2">
        <f t="shared" si="15"/>
        <v>186.94409446235557</v>
      </c>
      <c r="AH60" s="1">
        <f t="shared" si="33"/>
        <v>-3</v>
      </c>
      <c r="AI60" s="2">
        <f t="shared" si="34"/>
        <v>-0.02040816326530612</v>
      </c>
      <c r="AJ60" s="1">
        <f t="shared" si="35"/>
        <v>-0.10153315057366237</v>
      </c>
      <c r="AK60" s="2">
        <f t="shared" si="16"/>
        <v>5.75</v>
      </c>
      <c r="AL60" s="2">
        <f t="shared" si="17"/>
        <v>1.3986055122719576</v>
      </c>
      <c r="AM60" s="2">
        <f t="shared" si="18"/>
        <v>80.14009585318317</v>
      </c>
      <c r="AN60" s="2">
        <f t="shared" si="19"/>
        <v>80.14009585318317</v>
      </c>
      <c r="AO60" s="2">
        <f t="shared" si="20"/>
        <v>177.728669128435</v>
      </c>
      <c r="AP60" s="2">
        <f t="shared" si="21"/>
        <v>-0.5263157894736842</v>
      </c>
      <c r="AQ60" s="2">
        <f t="shared" si="22"/>
        <v>-0.4844779290370232</v>
      </c>
      <c r="AR60" s="2">
        <f t="shared" si="23"/>
        <v>-27.760585333821428</v>
      </c>
      <c r="AS60" s="2">
        <f t="shared" si="24"/>
        <v>27.760585333821428</v>
      </c>
      <c r="AT60" s="2">
        <f t="shared" si="25"/>
        <v>107.9006811870046</v>
      </c>
      <c r="AU60" s="1">
        <f t="shared" si="26"/>
        <v>0.06600000000000006</v>
      </c>
      <c r="AV60" s="1">
        <f t="shared" si="27"/>
        <v>1.167</v>
      </c>
      <c r="AW60" s="1">
        <f t="shared" si="38"/>
        <v>125.33777373423696</v>
      </c>
      <c r="AX60" s="1">
        <f t="shared" si="36"/>
        <v>68.50603852517533</v>
      </c>
      <c r="AY60" s="1">
        <f t="shared" si="37"/>
        <v>-20.31467231140453</v>
      </c>
      <c r="AZ60" s="1">
        <f t="shared" si="28"/>
        <v>0.767</v>
      </c>
      <c r="BA60" s="2">
        <f t="shared" si="39"/>
        <v>10.8</v>
      </c>
      <c r="BB60" s="2">
        <f t="shared" si="30"/>
        <v>1.4784669920632976</v>
      </c>
      <c r="BC60" s="2">
        <f t="shared" si="31"/>
        <v>84.71615864522694</v>
      </c>
      <c r="BD60" s="2">
        <f t="shared" si="40"/>
        <v>95.28384135477306</v>
      </c>
      <c r="BE60" s="2"/>
    </row>
    <row r="61" spans="1:57" ht="12.75">
      <c r="A61" s="1">
        <v>47</v>
      </c>
      <c r="B61" s="1">
        <v>1.567</v>
      </c>
      <c r="C61" s="1">
        <v>285</v>
      </c>
      <c r="D61" s="1">
        <v>324</v>
      </c>
      <c r="E61" s="1">
        <f t="shared" si="1"/>
        <v>50</v>
      </c>
      <c r="F61" s="1">
        <v>266</v>
      </c>
      <c r="G61" s="1">
        <v>313</v>
      </c>
      <c r="H61" s="1">
        <f t="shared" si="2"/>
        <v>61</v>
      </c>
      <c r="I61" s="1">
        <v>278</v>
      </c>
      <c r="J61" s="1">
        <v>244</v>
      </c>
      <c r="K61" s="1">
        <f t="shared" si="3"/>
        <v>130</v>
      </c>
      <c r="L61" s="1">
        <v>289</v>
      </c>
      <c r="M61" s="1">
        <v>170</v>
      </c>
      <c r="N61" s="1">
        <f t="shared" si="4"/>
        <v>204</v>
      </c>
      <c r="O61" s="1">
        <v>289</v>
      </c>
      <c r="P61" s="1">
        <v>82</v>
      </c>
      <c r="Q61" s="1">
        <f t="shared" si="5"/>
        <v>292</v>
      </c>
      <c r="R61" s="1">
        <v>285</v>
      </c>
      <c r="S61" s="1">
        <v>136</v>
      </c>
      <c r="T61" s="1">
        <f t="shared" si="6"/>
        <v>238</v>
      </c>
      <c r="U61" s="1">
        <v>293</v>
      </c>
      <c r="V61" s="1">
        <v>59</v>
      </c>
      <c r="W61" s="1">
        <f t="shared" si="7"/>
        <v>315</v>
      </c>
      <c r="Y61" s="2" t="e">
        <f t="shared" si="8"/>
        <v>#DIV/0!</v>
      </c>
      <c r="Z61" s="2" t="e">
        <f t="shared" si="9"/>
        <v>#DIV/0!</v>
      </c>
      <c r="AA61" s="2" t="e">
        <f t="shared" si="10"/>
        <v>#DIV/0!</v>
      </c>
      <c r="AB61" s="2">
        <v>90</v>
      </c>
      <c r="AC61" s="2">
        <f t="shared" si="11"/>
        <v>6.7272727272727275</v>
      </c>
      <c r="AD61" s="2">
        <f t="shared" si="12"/>
        <v>1.423228255480902</v>
      </c>
      <c r="AE61" s="2">
        <f t="shared" si="13"/>
        <v>81.55097903905568</v>
      </c>
      <c r="AF61" s="2">
        <f t="shared" si="42"/>
        <v>98.44902096094432</v>
      </c>
      <c r="AG61" s="2">
        <f t="shared" si="15"/>
        <v>188.44902096094432</v>
      </c>
      <c r="AH61" s="1">
        <f t="shared" si="33"/>
        <v>-3</v>
      </c>
      <c r="AI61" s="2">
        <f t="shared" si="34"/>
        <v>-0.02040816326530612</v>
      </c>
      <c r="AJ61" s="1">
        <f t="shared" si="35"/>
        <v>0</v>
      </c>
      <c r="AK61" s="2">
        <f t="shared" si="16"/>
        <v>5.75</v>
      </c>
      <c r="AL61" s="2">
        <f t="shared" si="17"/>
        <v>1.3986055122719576</v>
      </c>
      <c r="AM61" s="2">
        <f t="shared" si="18"/>
        <v>80.14009585318317</v>
      </c>
      <c r="AN61" s="2">
        <f t="shared" si="19"/>
        <v>80.14009585318317</v>
      </c>
      <c r="AO61" s="2">
        <f t="shared" si="20"/>
        <v>178.5891168141275</v>
      </c>
      <c r="AP61" s="2">
        <f t="shared" si="21"/>
        <v>-0.5789473684210527</v>
      </c>
      <c r="AQ61" s="2">
        <f t="shared" si="22"/>
        <v>-0.5247957716501074</v>
      </c>
      <c r="AR61" s="2">
        <f t="shared" si="23"/>
        <v>-30.07079771555115</v>
      </c>
      <c r="AS61" s="2">
        <f t="shared" si="24"/>
        <v>30.07079771555115</v>
      </c>
      <c r="AT61" s="2">
        <f t="shared" si="25"/>
        <v>110.21089356873432</v>
      </c>
      <c r="AU61" s="1">
        <f t="shared" si="26"/>
        <v>0.03300000000000014</v>
      </c>
      <c r="AV61" s="1">
        <f t="shared" si="27"/>
        <v>1.2</v>
      </c>
      <c r="AW61" s="1">
        <f t="shared" si="38"/>
        <v>44.022119137174116</v>
      </c>
      <c r="AX61" s="1">
        <f t="shared" si="36"/>
        <v>34.7503480242935</v>
      </c>
      <c r="AY61" s="1">
        <f t="shared" si="37"/>
        <v>123.28215975244065</v>
      </c>
      <c r="AZ61" s="1">
        <f t="shared" si="28"/>
        <v>0.7999999999999999</v>
      </c>
      <c r="BA61" s="2">
        <f t="shared" si="39"/>
        <v>13.5</v>
      </c>
      <c r="BB61" s="2">
        <f t="shared" si="30"/>
        <v>1.4968572891369563</v>
      </c>
      <c r="BC61" s="2">
        <f t="shared" si="31"/>
        <v>85.76992266754759</v>
      </c>
      <c r="BD61" s="2">
        <f t="shared" si="40"/>
        <v>94.23007733245241</v>
      </c>
      <c r="BE61" s="2"/>
    </row>
    <row r="62" spans="1:57" ht="12.75">
      <c r="A62" s="1">
        <v>48</v>
      </c>
      <c r="B62" s="1">
        <v>1.6</v>
      </c>
      <c r="C62" s="1">
        <v>284</v>
      </c>
      <c r="D62" s="1">
        <v>324</v>
      </c>
      <c r="E62" s="1">
        <f t="shared" si="1"/>
        <v>50</v>
      </c>
      <c r="F62" s="1">
        <v>267</v>
      </c>
      <c r="G62" s="1">
        <v>312</v>
      </c>
      <c r="H62" s="1">
        <f t="shared" si="2"/>
        <v>62</v>
      </c>
      <c r="I62" s="1">
        <v>278</v>
      </c>
      <c r="J62" s="1">
        <v>244</v>
      </c>
      <c r="K62" s="1">
        <f t="shared" si="3"/>
        <v>130</v>
      </c>
      <c r="L62" s="1">
        <v>290</v>
      </c>
      <c r="M62" s="1">
        <v>170</v>
      </c>
      <c r="N62" s="1">
        <f t="shared" si="4"/>
        <v>204</v>
      </c>
      <c r="O62" s="1">
        <v>289</v>
      </c>
      <c r="P62" s="1">
        <v>82</v>
      </c>
      <c r="Q62" s="1">
        <f t="shared" si="5"/>
        <v>292</v>
      </c>
      <c r="R62" s="1">
        <v>287</v>
      </c>
      <c r="S62" s="1">
        <v>137</v>
      </c>
      <c r="T62" s="1">
        <f t="shared" si="6"/>
        <v>237</v>
      </c>
      <c r="U62" s="1">
        <v>293</v>
      </c>
      <c r="V62" s="1">
        <v>58</v>
      </c>
      <c r="W62" s="1">
        <f t="shared" si="7"/>
        <v>316</v>
      </c>
      <c r="Y62" s="2">
        <f t="shared" si="8"/>
        <v>-88</v>
      </c>
      <c r="Z62" s="2">
        <f t="shared" si="9"/>
        <v>-1.5594331795306058</v>
      </c>
      <c r="AA62" s="2">
        <f t="shared" si="10"/>
        <v>-89.3555211871037</v>
      </c>
      <c r="AB62" s="2">
        <f aca="true" t="shared" si="43" ref="AB62:AB73">180+AA62</f>
        <v>90.6444788128963</v>
      </c>
      <c r="AC62" s="2">
        <f t="shared" si="11"/>
        <v>6.166666666666667</v>
      </c>
      <c r="AD62" s="2">
        <f t="shared" si="12"/>
        <v>1.4100335861690618</v>
      </c>
      <c r="AE62" s="2">
        <f t="shared" si="13"/>
        <v>80.79492448748724</v>
      </c>
      <c r="AF62" s="2">
        <f t="shared" si="42"/>
        <v>99.20507551251276</v>
      </c>
      <c r="AG62" s="2">
        <f t="shared" si="15"/>
        <v>189.84955432540906</v>
      </c>
      <c r="AH62" s="1">
        <f t="shared" si="33"/>
        <v>-3</v>
      </c>
      <c r="AI62" s="2">
        <f t="shared" si="34"/>
        <v>-0.02040816326530612</v>
      </c>
      <c r="AJ62" s="1">
        <f t="shared" si="35"/>
        <v>0</v>
      </c>
      <c r="AK62" s="2">
        <f t="shared" si="16"/>
        <v>6.181818181818182</v>
      </c>
      <c r="AL62" s="2">
        <f t="shared" si="17"/>
        <v>1.410420882818946</v>
      </c>
      <c r="AM62" s="2">
        <f t="shared" si="18"/>
        <v>80.8171165855256</v>
      </c>
      <c r="AN62" s="2">
        <f t="shared" si="19"/>
        <v>80.8171165855256</v>
      </c>
      <c r="AO62" s="2">
        <f t="shared" si="20"/>
        <v>180.02219209803837</v>
      </c>
      <c r="AP62" s="2">
        <f t="shared" si="21"/>
        <v>-0.7058823529411765</v>
      </c>
      <c r="AQ62" s="2">
        <f t="shared" si="22"/>
        <v>-0.6146629519221656</v>
      </c>
      <c r="AR62" s="2">
        <f t="shared" si="23"/>
        <v>-35.22018714514009</v>
      </c>
      <c r="AS62" s="2">
        <f t="shared" si="24"/>
        <v>35.22018714514009</v>
      </c>
      <c r="AT62" s="2">
        <f t="shared" si="25"/>
        <v>116.03730373066568</v>
      </c>
      <c r="AU62" s="1">
        <f t="shared" si="26"/>
        <v>0</v>
      </c>
      <c r="AV62" s="1">
        <f t="shared" si="27"/>
        <v>1.233</v>
      </c>
      <c r="AW62" s="1">
        <f t="shared" si="38"/>
        <v>44.074292239809814</v>
      </c>
      <c r="AX62" s="1">
        <f t="shared" si="36"/>
        <v>34.62117054271705</v>
      </c>
      <c r="AY62" s="1">
        <f t="shared" si="37"/>
        <v>64.16077910547605</v>
      </c>
      <c r="AZ62" s="1">
        <f t="shared" si="28"/>
        <v>0.8330000000000001</v>
      </c>
      <c r="BA62" s="2">
        <f t="shared" si="39"/>
        <v>27.5</v>
      </c>
      <c r="BB62" s="2">
        <f t="shared" si="30"/>
        <v>1.534448705775876</v>
      </c>
      <c r="BC62" s="2">
        <f t="shared" si="31"/>
        <v>87.92391084095769</v>
      </c>
      <c r="BD62" s="2">
        <f t="shared" si="40"/>
        <v>92.07608915904231</v>
      </c>
      <c r="BE62" s="2"/>
    </row>
    <row r="63" spans="1:57" ht="12.75">
      <c r="A63" s="1">
        <v>49</v>
      </c>
      <c r="B63" s="1">
        <v>1.634</v>
      </c>
      <c r="C63" s="1">
        <v>285</v>
      </c>
      <c r="D63" s="1">
        <v>324</v>
      </c>
      <c r="E63" s="1">
        <f t="shared" si="1"/>
        <v>50</v>
      </c>
      <c r="F63" s="1">
        <v>267</v>
      </c>
      <c r="G63" s="1">
        <v>312</v>
      </c>
      <c r="H63" s="1">
        <f t="shared" si="2"/>
        <v>62</v>
      </c>
      <c r="I63" s="1">
        <v>278</v>
      </c>
      <c r="J63" s="1">
        <v>244</v>
      </c>
      <c r="K63" s="1">
        <f t="shared" si="3"/>
        <v>130</v>
      </c>
      <c r="L63" s="1">
        <v>291</v>
      </c>
      <c r="M63" s="1">
        <v>171</v>
      </c>
      <c r="N63" s="1">
        <f t="shared" si="4"/>
        <v>203</v>
      </c>
      <c r="O63" s="1">
        <v>289</v>
      </c>
      <c r="P63" s="1">
        <v>84</v>
      </c>
      <c r="Q63" s="1">
        <f t="shared" si="5"/>
        <v>290</v>
      </c>
      <c r="R63" s="1">
        <v>287</v>
      </c>
      <c r="S63" s="1">
        <v>138</v>
      </c>
      <c r="T63" s="1">
        <f t="shared" si="6"/>
        <v>236</v>
      </c>
      <c r="U63" s="1">
        <v>292</v>
      </c>
      <c r="V63" s="1">
        <v>59</v>
      </c>
      <c r="W63" s="1">
        <f t="shared" si="7"/>
        <v>315</v>
      </c>
      <c r="Y63" s="2">
        <f t="shared" si="8"/>
        <v>-43.5</v>
      </c>
      <c r="Z63" s="2">
        <f t="shared" si="9"/>
        <v>-1.5478118693534446</v>
      </c>
      <c r="AA63" s="2">
        <f t="shared" si="10"/>
        <v>-88.68962011395237</v>
      </c>
      <c r="AB63" s="2">
        <f t="shared" si="43"/>
        <v>91.31037988604763</v>
      </c>
      <c r="AC63" s="2">
        <f t="shared" si="11"/>
        <v>5.615384615384615</v>
      </c>
      <c r="AD63" s="2">
        <f t="shared" si="12"/>
        <v>1.3945616290582208</v>
      </c>
      <c r="AE63" s="2">
        <f t="shared" si="13"/>
        <v>79.90838134503605</v>
      </c>
      <c r="AF63" s="2">
        <f t="shared" si="42"/>
        <v>100.09161865496395</v>
      </c>
      <c r="AG63" s="2">
        <f t="shared" si="15"/>
        <v>191.40199854101158</v>
      </c>
      <c r="AH63" s="1">
        <f t="shared" si="33"/>
        <v>-3</v>
      </c>
      <c r="AI63" s="2">
        <f t="shared" si="34"/>
        <v>-0.02040816326530612</v>
      </c>
      <c r="AJ63" s="1">
        <f t="shared" si="35"/>
        <v>0.10153315057366237</v>
      </c>
      <c r="AK63" s="2">
        <f t="shared" si="16"/>
        <v>6.181818181818182</v>
      </c>
      <c r="AL63" s="2">
        <f t="shared" si="17"/>
        <v>1.410420882818946</v>
      </c>
      <c r="AM63" s="2">
        <f t="shared" si="18"/>
        <v>80.8171165855256</v>
      </c>
      <c r="AN63" s="2">
        <f t="shared" si="19"/>
        <v>80.8171165855256</v>
      </c>
      <c r="AO63" s="2">
        <f t="shared" si="20"/>
        <v>180.90873524048953</v>
      </c>
      <c r="AP63" s="2">
        <f t="shared" si="21"/>
        <v>-0.6666666666666666</v>
      </c>
      <c r="AQ63" s="2">
        <f t="shared" si="22"/>
        <v>-0.5880026035475675</v>
      </c>
      <c r="AR63" s="2">
        <f t="shared" si="23"/>
        <v>-33.69254918327562</v>
      </c>
      <c r="AS63" s="2">
        <f t="shared" si="24"/>
        <v>33.69254918327562</v>
      </c>
      <c r="AT63" s="2">
        <f t="shared" si="25"/>
        <v>114.50966576880121</v>
      </c>
      <c r="AU63" s="1">
        <f t="shared" si="26"/>
        <v>-0.03399999999999981</v>
      </c>
      <c r="AV63" s="1">
        <f t="shared" si="27"/>
        <v>1.267</v>
      </c>
      <c r="AW63" s="1">
        <f t="shared" si="38"/>
        <v>34.27534696584446</v>
      </c>
      <c r="AX63" s="1">
        <f t="shared" si="36"/>
        <v>24.559821025811864</v>
      </c>
      <c r="AY63" s="1">
        <f t="shared" si="37"/>
        <v>-43.91291584552727</v>
      </c>
      <c r="AZ63" s="1">
        <f t="shared" si="28"/>
        <v>0.8669999999999999</v>
      </c>
      <c r="BA63" s="2">
        <f t="shared" si="39"/>
        <v>27</v>
      </c>
      <c r="BB63" s="2">
        <f t="shared" si="30"/>
        <v>1.5337762109209665</v>
      </c>
      <c r="BC63" s="2">
        <f t="shared" si="31"/>
        <v>87.88537688577138</v>
      </c>
      <c r="BD63" s="2">
        <f t="shared" si="40"/>
        <v>92.11462311422862</v>
      </c>
      <c r="BE63" s="2"/>
    </row>
    <row r="64" spans="1:57" ht="12.75">
      <c r="A64" s="1">
        <v>50</v>
      </c>
      <c r="B64" s="1">
        <v>1.667</v>
      </c>
      <c r="C64" s="1">
        <v>286</v>
      </c>
      <c r="D64" s="1">
        <v>324</v>
      </c>
      <c r="E64" s="1">
        <f t="shared" si="1"/>
        <v>50</v>
      </c>
      <c r="F64" s="1">
        <v>267</v>
      </c>
      <c r="G64" s="1">
        <v>312</v>
      </c>
      <c r="H64" s="1">
        <f t="shared" si="2"/>
        <v>62</v>
      </c>
      <c r="I64" s="1">
        <v>278</v>
      </c>
      <c r="J64" s="1">
        <v>244</v>
      </c>
      <c r="K64" s="1">
        <f t="shared" si="3"/>
        <v>130</v>
      </c>
      <c r="L64" s="1">
        <v>292</v>
      </c>
      <c r="M64" s="1">
        <v>171</v>
      </c>
      <c r="N64" s="1">
        <f t="shared" si="4"/>
        <v>203</v>
      </c>
      <c r="O64" s="1">
        <v>290</v>
      </c>
      <c r="P64" s="1">
        <v>83</v>
      </c>
      <c r="Q64" s="1">
        <f t="shared" si="5"/>
        <v>291</v>
      </c>
      <c r="R64" s="1">
        <v>288</v>
      </c>
      <c r="S64" s="1">
        <v>138</v>
      </c>
      <c r="T64" s="1">
        <f t="shared" si="6"/>
        <v>236</v>
      </c>
      <c r="U64" s="1">
        <v>292</v>
      </c>
      <c r="V64" s="1">
        <v>59</v>
      </c>
      <c r="W64" s="1">
        <f t="shared" si="7"/>
        <v>315</v>
      </c>
      <c r="Y64" s="2">
        <f t="shared" si="8"/>
        <v>-44</v>
      </c>
      <c r="Z64" s="2">
        <f t="shared" si="9"/>
        <v>-1.5480729659532555</v>
      </c>
      <c r="AA64" s="2">
        <f t="shared" si="10"/>
        <v>-88.70458094912154</v>
      </c>
      <c r="AB64" s="2">
        <f t="shared" si="43"/>
        <v>91.29541905087846</v>
      </c>
      <c r="AC64" s="2">
        <f t="shared" si="11"/>
        <v>5.214285714285714</v>
      </c>
      <c r="AD64" s="2">
        <f t="shared" si="12"/>
        <v>1.3813161689137492</v>
      </c>
      <c r="AE64" s="2">
        <f t="shared" si="13"/>
        <v>79.14941647875783</v>
      </c>
      <c r="AF64" s="2">
        <f t="shared" si="42"/>
        <v>100.85058352124217</v>
      </c>
      <c r="AG64" s="2">
        <f t="shared" si="15"/>
        <v>192.14600257212064</v>
      </c>
      <c r="AH64" s="1">
        <f t="shared" si="33"/>
        <v>-3</v>
      </c>
      <c r="AI64" s="2">
        <f t="shared" si="34"/>
        <v>-0.02040816326530612</v>
      </c>
      <c r="AJ64" s="1">
        <f t="shared" si="35"/>
        <v>0.10307153164296012</v>
      </c>
      <c r="AK64" s="2">
        <f t="shared" si="16"/>
        <v>6.181818181818182</v>
      </c>
      <c r="AL64" s="2">
        <f t="shared" si="17"/>
        <v>1.410420882818946</v>
      </c>
      <c r="AM64" s="2">
        <f t="shared" si="18"/>
        <v>80.8171165855256</v>
      </c>
      <c r="AN64" s="2">
        <f t="shared" si="19"/>
        <v>80.8171165855256</v>
      </c>
      <c r="AO64" s="2">
        <f t="shared" si="20"/>
        <v>181.66770010676777</v>
      </c>
      <c r="AP64" s="2">
        <f t="shared" si="21"/>
        <v>-0.631578947368421</v>
      </c>
      <c r="AQ64" s="2">
        <f t="shared" si="22"/>
        <v>-0.5633162614919681</v>
      </c>
      <c r="AR64" s="2">
        <f t="shared" si="23"/>
        <v>-32.27802178348977</v>
      </c>
      <c r="AS64" s="2">
        <f t="shared" si="24"/>
        <v>32.27802178348977</v>
      </c>
      <c r="AT64" s="2">
        <f t="shared" si="25"/>
        <v>113.09513836901536</v>
      </c>
      <c r="AU64" s="1">
        <f t="shared" si="26"/>
        <v>-0.06699999999999995</v>
      </c>
      <c r="AV64" s="1">
        <f t="shared" si="27"/>
        <v>1.3</v>
      </c>
      <c r="AW64" s="1">
        <f t="shared" si="38"/>
        <v>42.42178880757606</v>
      </c>
      <c r="AX64" s="1">
        <f t="shared" si="36"/>
        <v>10.528628764980603</v>
      </c>
      <c r="AY64" s="1">
        <f t="shared" si="37"/>
        <v>-12.41218277803266</v>
      </c>
      <c r="AZ64" s="1">
        <f t="shared" si="28"/>
        <v>0.9</v>
      </c>
      <c r="BA64" s="2">
        <f t="shared" si="39"/>
        <v>27.5</v>
      </c>
      <c r="BB64" s="2">
        <f t="shared" si="30"/>
        <v>1.534448705775876</v>
      </c>
      <c r="BC64" s="2">
        <f t="shared" si="31"/>
        <v>87.92391084095769</v>
      </c>
      <c r="BD64" s="2">
        <f t="shared" si="40"/>
        <v>92.07608915904231</v>
      </c>
      <c r="BE64" s="2"/>
    </row>
    <row r="65" spans="1:57" ht="12.75">
      <c r="A65" s="1">
        <v>51</v>
      </c>
      <c r="B65" s="1">
        <v>1.7</v>
      </c>
      <c r="C65" s="1">
        <v>285</v>
      </c>
      <c r="D65" s="1">
        <v>324</v>
      </c>
      <c r="E65" s="1">
        <f t="shared" si="1"/>
        <v>50</v>
      </c>
      <c r="F65" s="1">
        <v>267</v>
      </c>
      <c r="G65" s="1">
        <v>312</v>
      </c>
      <c r="H65" s="1">
        <f t="shared" si="2"/>
        <v>62</v>
      </c>
      <c r="I65" s="1">
        <v>279</v>
      </c>
      <c r="J65" s="1">
        <v>244</v>
      </c>
      <c r="K65" s="1">
        <f t="shared" si="3"/>
        <v>130</v>
      </c>
      <c r="L65" s="1">
        <v>294</v>
      </c>
      <c r="M65" s="1">
        <v>171</v>
      </c>
      <c r="N65" s="1">
        <f t="shared" si="4"/>
        <v>203</v>
      </c>
      <c r="O65" s="1">
        <v>290</v>
      </c>
      <c r="P65" s="1">
        <v>83</v>
      </c>
      <c r="Q65" s="1">
        <f t="shared" si="5"/>
        <v>291</v>
      </c>
      <c r="R65" s="1">
        <v>288</v>
      </c>
      <c r="S65" s="1">
        <v>138</v>
      </c>
      <c r="T65" s="1">
        <f t="shared" si="6"/>
        <v>236</v>
      </c>
      <c r="U65" s="1">
        <v>292</v>
      </c>
      <c r="V65" s="1">
        <v>60</v>
      </c>
      <c r="W65" s="1">
        <f t="shared" si="7"/>
        <v>314</v>
      </c>
      <c r="Y65" s="2">
        <f t="shared" si="8"/>
        <v>-22</v>
      </c>
      <c r="Z65" s="2">
        <f t="shared" si="9"/>
        <v>-1.5253730473733196</v>
      </c>
      <c r="AA65" s="2">
        <f t="shared" si="10"/>
        <v>-87.40387561449121</v>
      </c>
      <c r="AB65" s="2">
        <f t="shared" si="43"/>
        <v>92.59612438550879</v>
      </c>
      <c r="AC65" s="2">
        <f t="shared" si="11"/>
        <v>4.866666666666666</v>
      </c>
      <c r="AD65" s="2">
        <f t="shared" si="12"/>
        <v>1.3681376576474205</v>
      </c>
      <c r="AE65" s="2">
        <f t="shared" si="13"/>
        <v>78.39428778319719</v>
      </c>
      <c r="AF65" s="2">
        <f t="shared" si="42"/>
        <v>101.60571221680281</v>
      </c>
      <c r="AG65" s="2">
        <f t="shared" si="15"/>
        <v>194.2018366023116</v>
      </c>
      <c r="AH65" s="1">
        <f t="shared" si="33"/>
        <v>-2</v>
      </c>
      <c r="AI65" s="2">
        <f t="shared" si="34"/>
        <v>-0.013605442176870748</v>
      </c>
      <c r="AJ65" s="1">
        <f t="shared" si="35"/>
        <v>0</v>
      </c>
      <c r="AK65" s="2">
        <f t="shared" si="16"/>
        <v>5.666666666666667</v>
      </c>
      <c r="AL65" s="2">
        <f t="shared" si="17"/>
        <v>1.396124127786657</v>
      </c>
      <c r="AM65" s="2">
        <f t="shared" si="18"/>
        <v>79.99791252217544</v>
      </c>
      <c r="AN65" s="2">
        <f t="shared" si="19"/>
        <v>79.99791252217544</v>
      </c>
      <c r="AO65" s="2">
        <f t="shared" si="20"/>
        <v>181.60362473897825</v>
      </c>
      <c r="AP65" s="2">
        <f t="shared" si="21"/>
        <v>-0.6666666666666666</v>
      </c>
      <c r="AQ65" s="2">
        <f t="shared" si="22"/>
        <v>-0.5880026035475675</v>
      </c>
      <c r="AR65" s="2">
        <f t="shared" si="23"/>
        <v>-33.69254918327562</v>
      </c>
      <c r="AS65" s="2">
        <f t="shared" si="24"/>
        <v>33.69254918327562</v>
      </c>
      <c r="AT65" s="2">
        <f t="shared" si="25"/>
        <v>113.69046170545106</v>
      </c>
      <c r="AU65" s="1">
        <f t="shared" si="26"/>
        <v>-0.09999999999999987</v>
      </c>
      <c r="AV65" s="1">
        <f t="shared" si="27"/>
        <v>1.333</v>
      </c>
      <c r="AW65" s="1">
        <f t="shared" si="38"/>
        <v>41.89396033080745</v>
      </c>
      <c r="AX65" s="1">
        <f t="shared" si="36"/>
        <v>36.548876080760536</v>
      </c>
      <c r="AY65" s="1">
        <f t="shared" si="37"/>
        <v>23.466114558176667</v>
      </c>
      <c r="AZ65" s="1">
        <f t="shared" si="28"/>
        <v>0.9329999999999999</v>
      </c>
      <c r="BA65" s="2">
        <f t="shared" si="39"/>
        <v>27.5</v>
      </c>
      <c r="BB65" s="2">
        <f t="shared" si="30"/>
        <v>1.534448705775876</v>
      </c>
      <c r="BC65" s="2">
        <f t="shared" si="31"/>
        <v>87.92391084095769</v>
      </c>
      <c r="BD65" s="2">
        <f t="shared" si="40"/>
        <v>92.07608915904231</v>
      </c>
      <c r="BE65" s="2"/>
    </row>
    <row r="66" spans="1:57" ht="12.75">
      <c r="A66" s="1">
        <v>52</v>
      </c>
      <c r="B66" s="1">
        <v>1.734</v>
      </c>
      <c r="C66" s="1">
        <v>285</v>
      </c>
      <c r="D66" s="1">
        <v>324</v>
      </c>
      <c r="E66" s="1">
        <f t="shared" si="1"/>
        <v>50</v>
      </c>
      <c r="F66" s="1">
        <v>268</v>
      </c>
      <c r="G66" s="1">
        <v>313</v>
      </c>
      <c r="H66" s="1">
        <f t="shared" si="2"/>
        <v>61</v>
      </c>
      <c r="I66" s="1">
        <v>278</v>
      </c>
      <c r="J66" s="1">
        <v>244</v>
      </c>
      <c r="K66" s="1">
        <f t="shared" si="3"/>
        <v>130</v>
      </c>
      <c r="L66" s="1">
        <v>294</v>
      </c>
      <c r="M66" s="1">
        <v>171</v>
      </c>
      <c r="N66" s="1">
        <f t="shared" si="4"/>
        <v>203</v>
      </c>
      <c r="O66" s="1">
        <v>290</v>
      </c>
      <c r="P66" s="1">
        <v>83</v>
      </c>
      <c r="Q66" s="1">
        <f t="shared" si="5"/>
        <v>291</v>
      </c>
      <c r="R66" s="1">
        <v>290</v>
      </c>
      <c r="S66" s="1">
        <v>138</v>
      </c>
      <c r="T66" s="1">
        <f t="shared" si="6"/>
        <v>236</v>
      </c>
      <c r="U66" s="1">
        <v>292</v>
      </c>
      <c r="V66" s="1">
        <v>59</v>
      </c>
      <c r="W66" s="1">
        <f t="shared" si="7"/>
        <v>315</v>
      </c>
      <c r="Y66" s="2">
        <f t="shared" si="8"/>
        <v>-22</v>
      </c>
      <c r="Z66" s="2">
        <f t="shared" si="9"/>
        <v>-1.5253730473733196</v>
      </c>
      <c r="AA66" s="2">
        <f t="shared" si="10"/>
        <v>-87.40387561449121</v>
      </c>
      <c r="AB66" s="2">
        <f t="shared" si="43"/>
        <v>92.59612438550879</v>
      </c>
      <c r="AC66" s="2">
        <f t="shared" si="11"/>
        <v>4.5625</v>
      </c>
      <c r="AD66" s="2">
        <f t="shared" si="12"/>
        <v>1.3550301303878542</v>
      </c>
      <c r="AE66" s="2">
        <f t="shared" si="13"/>
        <v>77.64322647122404</v>
      </c>
      <c r="AF66" s="2">
        <f t="shared" si="42"/>
        <v>102.35677352877596</v>
      </c>
      <c r="AG66" s="2">
        <f t="shared" si="15"/>
        <v>194.95289791428473</v>
      </c>
      <c r="AH66" s="1">
        <f t="shared" si="33"/>
        <v>-3</v>
      </c>
      <c r="AI66" s="2">
        <f t="shared" si="34"/>
        <v>-0.02040816326530612</v>
      </c>
      <c r="AJ66" s="1">
        <f t="shared" si="35"/>
        <v>0</v>
      </c>
      <c r="AK66" s="2">
        <f t="shared" si="16"/>
        <v>6.9</v>
      </c>
      <c r="AL66" s="2">
        <f t="shared" si="17"/>
        <v>1.4268708774066803</v>
      </c>
      <c r="AM66" s="2">
        <f t="shared" si="18"/>
        <v>81.75970127540278</v>
      </c>
      <c r="AN66" s="2">
        <f t="shared" si="19"/>
        <v>81.75970127540278</v>
      </c>
      <c r="AO66" s="2">
        <f t="shared" si="20"/>
        <v>184.11647480417872</v>
      </c>
      <c r="AP66" s="2">
        <f t="shared" si="21"/>
        <v>-0.6470588235294118</v>
      </c>
      <c r="AQ66" s="2">
        <f t="shared" si="22"/>
        <v>-0.5743048301747018</v>
      </c>
      <c r="AR66" s="2">
        <f t="shared" si="23"/>
        <v>-32.90766676901041</v>
      </c>
      <c r="AS66" s="2">
        <f t="shared" si="24"/>
        <v>32.90766676901041</v>
      </c>
      <c r="AT66" s="2">
        <f t="shared" si="25"/>
        <v>114.6673680444132</v>
      </c>
      <c r="AU66" s="1">
        <f t="shared" si="26"/>
        <v>-0.1339999999999999</v>
      </c>
      <c r="AV66" s="1">
        <f t="shared" si="27"/>
        <v>1.367</v>
      </c>
      <c r="AW66" s="1">
        <f t="shared" si="38"/>
        <v>0</v>
      </c>
      <c r="AX66" s="1">
        <f t="shared" si="36"/>
        <v>14.181517282082734</v>
      </c>
      <c r="AY66" s="1">
        <f t="shared" si="37"/>
        <v>-10.964876958058902</v>
      </c>
      <c r="AZ66" s="1">
        <f t="shared" si="28"/>
        <v>0.967</v>
      </c>
      <c r="BA66" s="2" t="e">
        <f t="shared" si="39"/>
        <v>#DIV/0!</v>
      </c>
      <c r="BB66" s="2" t="e">
        <f t="shared" si="30"/>
        <v>#DIV/0!</v>
      </c>
      <c r="BC66" s="2" t="e">
        <f t="shared" si="31"/>
        <v>#DIV/0!</v>
      </c>
      <c r="BD66" s="2">
        <v>90</v>
      </c>
      <c r="BE66" s="2"/>
    </row>
    <row r="67" spans="1:57" ht="12.75">
      <c r="A67" s="1">
        <v>53</v>
      </c>
      <c r="B67" s="1">
        <v>1.767</v>
      </c>
      <c r="C67" s="1">
        <v>284</v>
      </c>
      <c r="D67" s="1">
        <v>323</v>
      </c>
      <c r="E67" s="1">
        <f t="shared" si="1"/>
        <v>51</v>
      </c>
      <c r="F67" s="1">
        <v>268</v>
      </c>
      <c r="G67" s="1">
        <v>313</v>
      </c>
      <c r="H67" s="1">
        <f t="shared" si="2"/>
        <v>61</v>
      </c>
      <c r="I67" s="1">
        <v>279</v>
      </c>
      <c r="J67" s="1">
        <v>244</v>
      </c>
      <c r="K67" s="1">
        <f t="shared" si="3"/>
        <v>130</v>
      </c>
      <c r="L67" s="1">
        <v>294</v>
      </c>
      <c r="M67" s="1">
        <v>171</v>
      </c>
      <c r="N67" s="1">
        <f t="shared" si="4"/>
        <v>203</v>
      </c>
      <c r="O67" s="1">
        <v>290</v>
      </c>
      <c r="P67" s="1">
        <v>83</v>
      </c>
      <c r="Q67" s="1">
        <f t="shared" si="5"/>
        <v>291</v>
      </c>
      <c r="R67" s="1">
        <v>291</v>
      </c>
      <c r="S67" s="1">
        <v>138</v>
      </c>
      <c r="T67" s="1">
        <f t="shared" si="6"/>
        <v>236</v>
      </c>
      <c r="U67" s="1">
        <v>292</v>
      </c>
      <c r="V67" s="1">
        <v>59</v>
      </c>
      <c r="W67" s="1">
        <f t="shared" si="7"/>
        <v>315</v>
      </c>
      <c r="Y67" s="2">
        <f t="shared" si="8"/>
        <v>-22</v>
      </c>
      <c r="Z67" s="2">
        <f t="shared" si="9"/>
        <v>-1.5253730473733196</v>
      </c>
      <c r="AA67" s="2">
        <f t="shared" si="10"/>
        <v>-87.40387561449121</v>
      </c>
      <c r="AB67" s="2">
        <f t="shared" si="43"/>
        <v>92.59612438550879</v>
      </c>
      <c r="AC67" s="2">
        <f t="shared" si="11"/>
        <v>4.866666666666666</v>
      </c>
      <c r="AD67" s="2">
        <f t="shared" si="12"/>
        <v>1.3681376576474205</v>
      </c>
      <c r="AE67" s="2">
        <f t="shared" si="13"/>
        <v>78.39428778319719</v>
      </c>
      <c r="AF67" s="2">
        <f t="shared" si="42"/>
        <v>101.60571221680281</v>
      </c>
      <c r="AG67" s="2">
        <f t="shared" si="15"/>
        <v>194.2018366023116</v>
      </c>
      <c r="AH67" s="1">
        <f t="shared" si="33"/>
        <v>-2</v>
      </c>
      <c r="AI67" s="2">
        <f t="shared" si="34"/>
        <v>-0.013605442176870748</v>
      </c>
      <c r="AJ67" s="1">
        <f t="shared" si="35"/>
        <v>0.10307153164296012</v>
      </c>
      <c r="AK67" s="2">
        <f t="shared" si="16"/>
        <v>6.2727272727272725</v>
      </c>
      <c r="AL67" s="2">
        <f t="shared" si="17"/>
        <v>1.412706355673211</v>
      </c>
      <c r="AM67" s="2">
        <f t="shared" si="18"/>
        <v>80.94807418007498</v>
      </c>
      <c r="AN67" s="2">
        <f t="shared" si="19"/>
        <v>80.94807418007498</v>
      </c>
      <c r="AO67" s="2">
        <f t="shared" si="20"/>
        <v>182.5537863968778</v>
      </c>
      <c r="AP67" s="2">
        <f t="shared" si="21"/>
        <v>-0.625</v>
      </c>
      <c r="AQ67" s="2">
        <f t="shared" si="22"/>
        <v>-0.5585993153435624</v>
      </c>
      <c r="AR67" s="2">
        <f t="shared" si="23"/>
        <v>-32.00774076918613</v>
      </c>
      <c r="AS67" s="2">
        <f t="shared" si="24"/>
        <v>32.00774076918613</v>
      </c>
      <c r="AT67" s="2">
        <f t="shared" si="25"/>
        <v>112.95581494926111</v>
      </c>
      <c r="AU67" s="1">
        <f t="shared" si="26"/>
        <v>-0.16699999999999982</v>
      </c>
      <c r="AV67" s="1">
        <f t="shared" si="27"/>
        <v>1.4</v>
      </c>
      <c r="AW67" s="1">
        <f t="shared" si="38"/>
        <v>-21.229732558998975</v>
      </c>
      <c r="AX67" s="1">
        <f t="shared" si="36"/>
        <v>-23.677097080317026</v>
      </c>
      <c r="AY67" s="1">
        <f t="shared" si="37"/>
        <v>-12.297380232239282</v>
      </c>
      <c r="AZ67" s="1">
        <f t="shared" si="28"/>
        <v>0.9999999999999999</v>
      </c>
      <c r="BA67" s="2">
        <f t="shared" si="39"/>
        <v>-55</v>
      </c>
      <c r="BB67" s="2">
        <f t="shared" si="30"/>
        <v>-1.5526165117219184</v>
      </c>
      <c r="BC67" s="2">
        <f t="shared" si="31"/>
        <v>-88.96492612166593</v>
      </c>
      <c r="BD67" s="2">
        <f>ABS(BC67)</f>
        <v>88.96492612166593</v>
      </c>
      <c r="BE67" s="2"/>
    </row>
    <row r="68" spans="1:57" ht="12.75">
      <c r="A68" s="1">
        <v>54</v>
      </c>
      <c r="B68" s="1">
        <v>1.8</v>
      </c>
      <c r="C68" s="1">
        <v>285</v>
      </c>
      <c r="D68" s="1">
        <v>324</v>
      </c>
      <c r="E68" s="1">
        <f t="shared" si="1"/>
        <v>50</v>
      </c>
      <c r="F68" s="1">
        <v>268</v>
      </c>
      <c r="G68" s="1">
        <v>313</v>
      </c>
      <c r="H68" s="1">
        <f t="shared" si="2"/>
        <v>61</v>
      </c>
      <c r="I68" s="1">
        <v>279</v>
      </c>
      <c r="J68" s="1">
        <v>244</v>
      </c>
      <c r="K68" s="1">
        <f t="shared" si="3"/>
        <v>130</v>
      </c>
      <c r="L68" s="1">
        <v>294</v>
      </c>
      <c r="M68" s="1">
        <v>171</v>
      </c>
      <c r="N68" s="1">
        <f t="shared" si="4"/>
        <v>203</v>
      </c>
      <c r="O68" s="1">
        <v>291</v>
      </c>
      <c r="P68" s="1">
        <v>83</v>
      </c>
      <c r="Q68" s="1">
        <f t="shared" si="5"/>
        <v>291</v>
      </c>
      <c r="R68" s="1">
        <v>291</v>
      </c>
      <c r="S68" s="1">
        <v>138</v>
      </c>
      <c r="T68" s="1">
        <f t="shared" si="6"/>
        <v>236</v>
      </c>
      <c r="U68" s="1">
        <v>292</v>
      </c>
      <c r="V68" s="1">
        <v>59</v>
      </c>
      <c r="W68" s="1">
        <f t="shared" si="7"/>
        <v>315</v>
      </c>
      <c r="Y68" s="2">
        <f t="shared" si="8"/>
        <v>-29.333333333333332</v>
      </c>
      <c r="Z68" s="2">
        <f t="shared" si="9"/>
        <v>-1.5367186152078889</v>
      </c>
      <c r="AA68" s="2">
        <f t="shared" si="10"/>
        <v>-88.05397665141203</v>
      </c>
      <c r="AB68" s="2">
        <f t="shared" si="43"/>
        <v>91.94602334858797</v>
      </c>
      <c r="AC68" s="2">
        <f t="shared" si="11"/>
        <v>4.866666666666666</v>
      </c>
      <c r="AD68" s="2">
        <f t="shared" si="12"/>
        <v>1.3681376576474205</v>
      </c>
      <c r="AE68" s="2">
        <f t="shared" si="13"/>
        <v>78.39428778319719</v>
      </c>
      <c r="AF68" s="2">
        <f t="shared" si="42"/>
        <v>101.60571221680281</v>
      </c>
      <c r="AG68" s="2">
        <f t="shared" si="15"/>
        <v>193.5517355653908</v>
      </c>
      <c r="AH68" s="1">
        <f t="shared" si="33"/>
        <v>-2</v>
      </c>
      <c r="AI68" s="2">
        <f t="shared" si="34"/>
        <v>-0.013605442176870748</v>
      </c>
      <c r="AJ68" s="1">
        <f t="shared" si="35"/>
        <v>0.10153315057366204</v>
      </c>
      <c r="AK68" s="2">
        <f t="shared" si="16"/>
        <v>6.2727272727272725</v>
      </c>
      <c r="AL68" s="2">
        <f t="shared" si="17"/>
        <v>1.412706355673211</v>
      </c>
      <c r="AM68" s="2">
        <f t="shared" si="18"/>
        <v>80.94807418007498</v>
      </c>
      <c r="AN68" s="2">
        <f t="shared" si="19"/>
        <v>80.94807418007498</v>
      </c>
      <c r="AO68" s="2">
        <f t="shared" si="20"/>
        <v>182.5537863968778</v>
      </c>
      <c r="AP68" s="2">
        <f t="shared" si="21"/>
        <v>-0.6470588235294118</v>
      </c>
      <c r="AQ68" s="2">
        <f t="shared" si="22"/>
        <v>-0.5743048301747018</v>
      </c>
      <c r="AR68" s="2">
        <f t="shared" si="23"/>
        <v>-32.90766676901041</v>
      </c>
      <c r="AS68" s="2">
        <f t="shared" si="24"/>
        <v>32.90766676901041</v>
      </c>
      <c r="AT68" s="2">
        <f t="shared" si="25"/>
        <v>113.8557409490854</v>
      </c>
      <c r="AU68" s="1">
        <f t="shared" si="26"/>
        <v>-0.19999999999999996</v>
      </c>
      <c r="AV68" s="1">
        <f t="shared" si="27"/>
        <v>1.433</v>
      </c>
      <c r="AW68" s="1">
        <f t="shared" si="38"/>
        <v>11.209870327957162</v>
      </c>
      <c r="AX68" s="1">
        <f t="shared" si="36"/>
        <v>11.209870327957587</v>
      </c>
      <c r="AY68" s="1">
        <f t="shared" si="37"/>
        <v>13.431731340661019</v>
      </c>
      <c r="AZ68" s="1">
        <f t="shared" si="28"/>
        <v>1.033</v>
      </c>
      <c r="BA68" s="2" t="e">
        <f t="shared" si="39"/>
        <v>#DIV/0!</v>
      </c>
      <c r="BB68" s="2" t="e">
        <f t="shared" si="30"/>
        <v>#DIV/0!</v>
      </c>
      <c r="BC68" s="2" t="e">
        <f t="shared" si="31"/>
        <v>#DIV/0!</v>
      </c>
      <c r="BD68" s="2">
        <v>90</v>
      </c>
      <c r="BE68" s="2"/>
    </row>
    <row r="69" spans="1:57" ht="12.75">
      <c r="A69" s="1">
        <v>55</v>
      </c>
      <c r="B69" s="1">
        <v>1.834</v>
      </c>
      <c r="C69" s="1">
        <v>285</v>
      </c>
      <c r="D69" s="1">
        <v>324</v>
      </c>
      <c r="E69" s="1">
        <f t="shared" si="1"/>
        <v>50</v>
      </c>
      <c r="F69" s="1">
        <v>268</v>
      </c>
      <c r="G69" s="1">
        <v>313</v>
      </c>
      <c r="H69" s="1">
        <f t="shared" si="2"/>
        <v>61</v>
      </c>
      <c r="I69" s="1">
        <v>279</v>
      </c>
      <c r="J69" s="1">
        <v>244</v>
      </c>
      <c r="K69" s="1">
        <f t="shared" si="3"/>
        <v>130</v>
      </c>
      <c r="L69" s="1">
        <v>295</v>
      </c>
      <c r="M69" s="1">
        <v>171</v>
      </c>
      <c r="N69" s="1">
        <f t="shared" si="4"/>
        <v>203</v>
      </c>
      <c r="O69" s="1">
        <v>291</v>
      </c>
      <c r="P69" s="1">
        <v>83</v>
      </c>
      <c r="Q69" s="1">
        <f t="shared" si="5"/>
        <v>291</v>
      </c>
      <c r="R69" s="1">
        <v>291</v>
      </c>
      <c r="S69" s="1">
        <v>137</v>
      </c>
      <c r="T69" s="1">
        <f t="shared" si="6"/>
        <v>237</v>
      </c>
      <c r="U69" s="1">
        <v>293</v>
      </c>
      <c r="V69" s="1">
        <v>59</v>
      </c>
      <c r="W69" s="1">
        <f t="shared" si="7"/>
        <v>315</v>
      </c>
      <c r="Y69" s="2">
        <f t="shared" si="8"/>
        <v>-22</v>
      </c>
      <c r="Z69" s="2">
        <f t="shared" si="9"/>
        <v>-1.5253730473733196</v>
      </c>
      <c r="AA69" s="2">
        <f t="shared" si="10"/>
        <v>-87.40387561449121</v>
      </c>
      <c r="AB69" s="2">
        <f t="shared" si="43"/>
        <v>92.59612438550879</v>
      </c>
      <c r="AC69" s="2">
        <f t="shared" si="11"/>
        <v>4.5625</v>
      </c>
      <c r="AD69" s="2">
        <f t="shared" si="12"/>
        <v>1.3550301303878542</v>
      </c>
      <c r="AE69" s="2">
        <f t="shared" si="13"/>
        <v>77.64322647122404</v>
      </c>
      <c r="AF69" s="2">
        <f t="shared" si="42"/>
        <v>102.35677352877596</v>
      </c>
      <c r="AG69" s="2">
        <f t="shared" si="15"/>
        <v>194.95289791428473</v>
      </c>
      <c r="AH69" s="1">
        <f t="shared" si="33"/>
        <v>-2</v>
      </c>
      <c r="AI69" s="2">
        <f t="shared" si="34"/>
        <v>-0.013605442176870748</v>
      </c>
      <c r="AJ69" s="1">
        <f t="shared" si="35"/>
        <v>0</v>
      </c>
      <c r="AK69" s="2">
        <f t="shared" si="16"/>
        <v>6.2727272727272725</v>
      </c>
      <c r="AL69" s="2">
        <f t="shared" si="17"/>
        <v>1.412706355673211</v>
      </c>
      <c r="AM69" s="2">
        <f t="shared" si="18"/>
        <v>80.94807418007498</v>
      </c>
      <c r="AN69" s="2">
        <f t="shared" si="19"/>
        <v>80.94807418007498</v>
      </c>
      <c r="AO69" s="2">
        <f t="shared" si="20"/>
        <v>183.30484770885096</v>
      </c>
      <c r="AP69" s="2">
        <f t="shared" si="21"/>
        <v>-0.6470588235294118</v>
      </c>
      <c r="AQ69" s="2">
        <f t="shared" si="22"/>
        <v>-0.5743048301747018</v>
      </c>
      <c r="AR69" s="2">
        <f t="shared" si="23"/>
        <v>-32.90766676901041</v>
      </c>
      <c r="AS69" s="2">
        <f t="shared" si="24"/>
        <v>32.90766676901041</v>
      </c>
      <c r="AT69" s="2">
        <f t="shared" si="25"/>
        <v>113.8557409490854</v>
      </c>
      <c r="AU69" s="1">
        <f t="shared" si="26"/>
        <v>-0.23399999999999999</v>
      </c>
      <c r="AV69" s="1">
        <f t="shared" si="27"/>
        <v>1.467</v>
      </c>
      <c r="AW69" s="1">
        <f t="shared" si="38"/>
        <v>8.791428190284709</v>
      </c>
      <c r="AX69" s="1">
        <f t="shared" si="36"/>
        <v>8.791428190284709</v>
      </c>
      <c r="AY69" s="1">
        <f t="shared" si="37"/>
        <v>-22.026656844703968</v>
      </c>
      <c r="AZ69" s="1">
        <f t="shared" si="28"/>
        <v>1.0670000000000002</v>
      </c>
      <c r="BA69" s="2" t="e">
        <f t="shared" si="39"/>
        <v>#DIV/0!</v>
      </c>
      <c r="BB69" s="2" t="e">
        <f t="shared" si="30"/>
        <v>#DIV/0!</v>
      </c>
      <c r="BC69" s="2" t="e">
        <f t="shared" si="31"/>
        <v>#DIV/0!</v>
      </c>
      <c r="BD69" s="2">
        <v>90</v>
      </c>
      <c r="BE69" s="2"/>
    </row>
    <row r="70" spans="1:57" ht="12.75">
      <c r="A70" s="1">
        <v>56</v>
      </c>
      <c r="B70" s="1">
        <v>1.867</v>
      </c>
      <c r="C70" s="1">
        <v>285</v>
      </c>
      <c r="D70" s="1">
        <v>324</v>
      </c>
      <c r="E70" s="1">
        <f t="shared" si="1"/>
        <v>50</v>
      </c>
      <c r="F70" s="1">
        <v>267</v>
      </c>
      <c r="G70" s="1">
        <v>313</v>
      </c>
      <c r="H70" s="1">
        <f t="shared" si="2"/>
        <v>61</v>
      </c>
      <c r="I70" s="1">
        <v>278</v>
      </c>
      <c r="J70" s="1">
        <v>244</v>
      </c>
      <c r="K70" s="1">
        <f t="shared" si="3"/>
        <v>130</v>
      </c>
      <c r="L70" s="1">
        <v>294</v>
      </c>
      <c r="M70" s="1">
        <v>170</v>
      </c>
      <c r="N70" s="1">
        <f t="shared" si="4"/>
        <v>204</v>
      </c>
      <c r="O70" s="1">
        <v>291</v>
      </c>
      <c r="P70" s="1">
        <v>82</v>
      </c>
      <c r="Q70" s="1">
        <f t="shared" si="5"/>
        <v>292</v>
      </c>
      <c r="R70" s="1">
        <v>291</v>
      </c>
      <c r="S70" s="1">
        <v>137</v>
      </c>
      <c r="T70" s="1">
        <f t="shared" si="6"/>
        <v>237</v>
      </c>
      <c r="U70" s="1">
        <v>293</v>
      </c>
      <c r="V70" s="1">
        <v>59</v>
      </c>
      <c r="W70" s="1">
        <f t="shared" si="7"/>
        <v>315</v>
      </c>
      <c r="Y70" s="2">
        <f t="shared" si="8"/>
        <v>-29.333333333333332</v>
      </c>
      <c r="Z70" s="2">
        <f t="shared" si="9"/>
        <v>-1.5367186152078889</v>
      </c>
      <c r="AA70" s="2">
        <f t="shared" si="10"/>
        <v>-88.05397665141203</v>
      </c>
      <c r="AB70" s="2">
        <f t="shared" si="43"/>
        <v>91.94602334858797</v>
      </c>
      <c r="AC70" s="2">
        <f t="shared" si="11"/>
        <v>4.625</v>
      </c>
      <c r="AD70" s="2">
        <f t="shared" si="12"/>
        <v>1.3578579772154995</v>
      </c>
      <c r="AE70" s="2">
        <f t="shared" si="13"/>
        <v>77.80526209444811</v>
      </c>
      <c r="AF70" s="2">
        <f t="shared" si="42"/>
        <v>102.19473790555189</v>
      </c>
      <c r="AG70" s="2">
        <f t="shared" si="15"/>
        <v>194.14076125413987</v>
      </c>
      <c r="AH70" s="1">
        <f t="shared" si="33"/>
        <v>-3</v>
      </c>
      <c r="AI70" s="2">
        <f t="shared" si="34"/>
        <v>-0.02040816326530612</v>
      </c>
      <c r="AJ70" s="1">
        <f t="shared" si="35"/>
        <v>0</v>
      </c>
      <c r="AK70" s="2">
        <f t="shared" si="16"/>
        <v>6.2727272727272725</v>
      </c>
      <c r="AL70" s="2">
        <f t="shared" si="17"/>
        <v>1.412706355673211</v>
      </c>
      <c r="AM70" s="2">
        <f t="shared" si="18"/>
        <v>80.94807418007498</v>
      </c>
      <c r="AN70" s="2">
        <f t="shared" si="19"/>
        <v>80.94807418007498</v>
      </c>
      <c r="AO70" s="2">
        <f t="shared" si="20"/>
        <v>183.14281208562687</v>
      </c>
      <c r="AP70" s="2">
        <f t="shared" si="21"/>
        <v>-0.6111111111111112</v>
      </c>
      <c r="AQ70" s="2">
        <f t="shared" si="22"/>
        <v>-0.5485494024505281</v>
      </c>
      <c r="AR70" s="2">
        <f t="shared" si="23"/>
        <v>-31.431880760415257</v>
      </c>
      <c r="AS70" s="2">
        <f t="shared" si="24"/>
        <v>31.431880760415257</v>
      </c>
      <c r="AT70" s="2">
        <f t="shared" si="25"/>
        <v>112.37995494049024</v>
      </c>
      <c r="AU70" s="1">
        <f t="shared" si="26"/>
        <v>-0.2669999999999999</v>
      </c>
      <c r="AV70" s="1">
        <f t="shared" si="27"/>
        <v>1.5</v>
      </c>
      <c r="AW70" s="1">
        <f t="shared" si="38"/>
        <v>-7.662071446610045</v>
      </c>
      <c r="AX70" s="1">
        <f t="shared" si="36"/>
        <v>0.5359083318780642</v>
      </c>
      <c r="AY70" s="1">
        <f t="shared" si="37"/>
        <v>-11.52428151621279</v>
      </c>
      <c r="AZ70" s="1">
        <f t="shared" si="28"/>
        <v>1.1</v>
      </c>
      <c r="BA70" s="2" t="e">
        <f t="shared" si="39"/>
        <v>#DIV/0!</v>
      </c>
      <c r="BB70" s="2" t="e">
        <f t="shared" si="30"/>
        <v>#DIV/0!</v>
      </c>
      <c r="BC70" s="2" t="e">
        <f t="shared" si="31"/>
        <v>#DIV/0!</v>
      </c>
      <c r="BD70" s="2">
        <v>90</v>
      </c>
      <c r="BE70" s="2"/>
    </row>
    <row r="71" spans="1:57" ht="12.75">
      <c r="A71" s="1">
        <v>57</v>
      </c>
      <c r="B71" s="1">
        <v>1.9</v>
      </c>
      <c r="C71" s="1">
        <v>286</v>
      </c>
      <c r="D71" s="1">
        <v>324</v>
      </c>
      <c r="E71" s="1">
        <f t="shared" si="1"/>
        <v>50</v>
      </c>
      <c r="F71" s="1">
        <v>267</v>
      </c>
      <c r="G71" s="1">
        <v>312</v>
      </c>
      <c r="H71" s="1">
        <f t="shared" si="2"/>
        <v>62</v>
      </c>
      <c r="I71" s="1">
        <v>278</v>
      </c>
      <c r="J71" s="1">
        <v>244</v>
      </c>
      <c r="K71" s="1">
        <f t="shared" si="3"/>
        <v>130</v>
      </c>
      <c r="L71" s="1">
        <v>294</v>
      </c>
      <c r="M71" s="1">
        <v>172</v>
      </c>
      <c r="N71" s="1">
        <f t="shared" si="4"/>
        <v>202</v>
      </c>
      <c r="O71" s="1">
        <v>291</v>
      </c>
      <c r="P71" s="1">
        <v>83</v>
      </c>
      <c r="Q71" s="1">
        <f t="shared" si="5"/>
        <v>291</v>
      </c>
      <c r="R71" s="1">
        <v>291</v>
      </c>
      <c r="S71" s="1">
        <v>138</v>
      </c>
      <c r="T71" s="1">
        <f t="shared" si="6"/>
        <v>236</v>
      </c>
      <c r="U71" s="1">
        <v>294</v>
      </c>
      <c r="V71" s="1">
        <v>59</v>
      </c>
      <c r="W71" s="1">
        <f t="shared" si="7"/>
        <v>315</v>
      </c>
      <c r="Y71" s="2">
        <f t="shared" si="8"/>
        <v>-29.666666666666668</v>
      </c>
      <c r="Z71" s="2">
        <f t="shared" si="9"/>
        <v>-1.5371012194488802</v>
      </c>
      <c r="AA71" s="2">
        <f t="shared" si="10"/>
        <v>-88.07589987442083</v>
      </c>
      <c r="AB71" s="2">
        <f t="shared" si="43"/>
        <v>91.92410012557917</v>
      </c>
      <c r="AC71" s="2">
        <f t="shared" si="11"/>
        <v>4.5</v>
      </c>
      <c r="AD71" s="2">
        <f t="shared" si="12"/>
        <v>1.3521273809209546</v>
      </c>
      <c r="AE71" s="2">
        <f t="shared" si="13"/>
        <v>77.4768989267707</v>
      </c>
      <c r="AF71" s="2">
        <f t="shared" si="42"/>
        <v>102.5231010732293</v>
      </c>
      <c r="AG71" s="2">
        <f t="shared" si="15"/>
        <v>194.44720119880847</v>
      </c>
      <c r="AH71" s="1">
        <f t="shared" si="33"/>
        <v>-3</v>
      </c>
      <c r="AI71" s="2">
        <f t="shared" si="34"/>
        <v>-0.02040816326530612</v>
      </c>
      <c r="AJ71" s="1">
        <f t="shared" si="35"/>
        <v>0</v>
      </c>
      <c r="AK71" s="2">
        <f t="shared" si="16"/>
        <v>6.181818181818182</v>
      </c>
      <c r="AL71" s="2">
        <f t="shared" si="17"/>
        <v>1.410420882818946</v>
      </c>
      <c r="AM71" s="2">
        <f t="shared" si="18"/>
        <v>80.8171165855256</v>
      </c>
      <c r="AN71" s="2">
        <f t="shared" si="19"/>
        <v>80.8171165855256</v>
      </c>
      <c r="AO71" s="2">
        <f t="shared" si="20"/>
        <v>183.3402176587549</v>
      </c>
      <c r="AP71" s="2">
        <f t="shared" si="21"/>
        <v>-0.631578947368421</v>
      </c>
      <c r="AQ71" s="2">
        <f t="shared" si="22"/>
        <v>-0.5633162614919681</v>
      </c>
      <c r="AR71" s="2">
        <f t="shared" si="23"/>
        <v>-32.27802178348977</v>
      </c>
      <c r="AS71" s="2">
        <f t="shared" si="24"/>
        <v>32.27802178348977</v>
      </c>
      <c r="AT71" s="2">
        <f t="shared" si="25"/>
        <v>113.09513836901536</v>
      </c>
      <c r="AU71" s="1">
        <f t="shared" si="26"/>
        <v>-0.2999999999999998</v>
      </c>
      <c r="AV71" s="1">
        <f t="shared" si="27"/>
        <v>1.533</v>
      </c>
      <c r="AW71" s="1">
        <f t="shared" si="38"/>
        <v>4.9009428011551535</v>
      </c>
      <c r="AX71" s="1">
        <f t="shared" si="36"/>
        <v>17.01478004485357</v>
      </c>
      <c r="AY71" s="1">
        <f t="shared" si="37"/>
        <v>68.65572358287508</v>
      </c>
      <c r="AZ71" s="1">
        <f t="shared" si="28"/>
        <v>1.133</v>
      </c>
      <c r="BA71" s="2" t="e">
        <f t="shared" si="39"/>
        <v>#DIV/0!</v>
      </c>
      <c r="BB71" s="2" t="e">
        <f t="shared" si="30"/>
        <v>#DIV/0!</v>
      </c>
      <c r="BC71" s="2" t="e">
        <f t="shared" si="31"/>
        <v>#DIV/0!</v>
      </c>
      <c r="BD71" s="2">
        <v>90</v>
      </c>
      <c r="BE71" s="2"/>
    </row>
    <row r="72" spans="1:57" ht="12.75">
      <c r="A72" s="1">
        <v>58</v>
      </c>
      <c r="B72" s="1">
        <v>1.934</v>
      </c>
      <c r="C72" s="1">
        <v>285</v>
      </c>
      <c r="D72" s="1">
        <v>324</v>
      </c>
      <c r="E72" s="1">
        <f t="shared" si="1"/>
        <v>50</v>
      </c>
      <c r="F72" s="1">
        <v>268</v>
      </c>
      <c r="G72" s="1">
        <v>312</v>
      </c>
      <c r="H72" s="1">
        <f t="shared" si="2"/>
        <v>62</v>
      </c>
      <c r="I72" s="1">
        <v>278</v>
      </c>
      <c r="J72" s="1">
        <v>243</v>
      </c>
      <c r="K72" s="1">
        <f t="shared" si="3"/>
        <v>131</v>
      </c>
      <c r="L72" s="1">
        <v>294</v>
      </c>
      <c r="M72" s="1">
        <v>171</v>
      </c>
      <c r="N72" s="1">
        <f t="shared" si="4"/>
        <v>203</v>
      </c>
      <c r="O72" s="1">
        <v>291</v>
      </c>
      <c r="P72" s="1">
        <v>83</v>
      </c>
      <c r="Q72" s="1">
        <f t="shared" si="5"/>
        <v>291</v>
      </c>
      <c r="R72" s="1">
        <v>291</v>
      </c>
      <c r="S72" s="1">
        <v>137</v>
      </c>
      <c r="T72" s="1">
        <f t="shared" si="6"/>
        <v>237</v>
      </c>
      <c r="U72" s="1">
        <v>294</v>
      </c>
      <c r="V72" s="1">
        <v>60</v>
      </c>
      <c r="W72" s="1">
        <f t="shared" si="7"/>
        <v>314</v>
      </c>
      <c r="Y72" s="2">
        <f t="shared" si="8"/>
        <v>-29.333333333333332</v>
      </c>
      <c r="Z72" s="2">
        <f t="shared" si="9"/>
        <v>-1.5367186152078889</v>
      </c>
      <c r="AA72" s="2">
        <f t="shared" si="10"/>
        <v>-88.05397665141203</v>
      </c>
      <c r="AB72" s="2">
        <f t="shared" si="43"/>
        <v>91.94602334858797</v>
      </c>
      <c r="AC72" s="2">
        <f t="shared" si="11"/>
        <v>4.5</v>
      </c>
      <c r="AD72" s="2">
        <f t="shared" si="12"/>
        <v>1.3521273809209546</v>
      </c>
      <c r="AE72" s="2">
        <f t="shared" si="13"/>
        <v>77.4768989267707</v>
      </c>
      <c r="AF72" s="2">
        <f t="shared" si="42"/>
        <v>102.5231010732293</v>
      </c>
      <c r="AG72" s="2">
        <f t="shared" si="15"/>
        <v>194.46912442181727</v>
      </c>
      <c r="AH72" s="1">
        <f t="shared" si="33"/>
        <v>-3</v>
      </c>
      <c r="AI72" s="2">
        <f t="shared" si="34"/>
        <v>-0.02040816326530612</v>
      </c>
      <c r="AJ72" s="1">
        <f t="shared" si="35"/>
        <v>0</v>
      </c>
      <c r="AK72" s="2">
        <f t="shared" si="16"/>
        <v>6.9</v>
      </c>
      <c r="AL72" s="2">
        <f t="shared" si="17"/>
        <v>1.4268708774066803</v>
      </c>
      <c r="AM72" s="2">
        <f t="shared" si="18"/>
        <v>81.75970127540278</v>
      </c>
      <c r="AN72" s="2">
        <f t="shared" si="19"/>
        <v>81.75970127540278</v>
      </c>
      <c r="AO72" s="2">
        <f t="shared" si="20"/>
        <v>184.28280234863206</v>
      </c>
      <c r="AP72" s="2">
        <f t="shared" si="21"/>
        <v>-0.7058823529411765</v>
      </c>
      <c r="AQ72" s="2">
        <f t="shared" si="22"/>
        <v>-0.6146629519221656</v>
      </c>
      <c r="AR72" s="2">
        <f t="shared" si="23"/>
        <v>-35.22018714514009</v>
      </c>
      <c r="AS72" s="2">
        <f t="shared" si="24"/>
        <v>35.22018714514009</v>
      </c>
      <c r="AT72" s="2">
        <f t="shared" si="25"/>
        <v>116.97988842054286</v>
      </c>
      <c r="AU72" s="1">
        <f t="shared" si="26"/>
        <v>-0.33399999999999985</v>
      </c>
      <c r="AV72" s="1">
        <f t="shared" si="27"/>
        <v>1.567</v>
      </c>
      <c r="AW72" s="1">
        <f t="shared" si="38"/>
        <v>-2.1552883797692495</v>
      </c>
      <c r="AX72" s="1">
        <f t="shared" si="36"/>
        <v>-4.493927933212288</v>
      </c>
      <c r="AY72" s="1">
        <f t="shared" si="37"/>
        <v>-2.011427269729209</v>
      </c>
      <c r="AZ72" s="1">
        <f t="shared" si="28"/>
        <v>1.1669999999999998</v>
      </c>
      <c r="BA72" s="2" t="e">
        <f t="shared" si="39"/>
        <v>#DIV/0!</v>
      </c>
      <c r="BB72" s="2" t="e">
        <f t="shared" si="30"/>
        <v>#DIV/0!</v>
      </c>
      <c r="BC72" s="2" t="e">
        <f t="shared" si="31"/>
        <v>#DIV/0!</v>
      </c>
      <c r="BD72" s="2">
        <v>90</v>
      </c>
      <c r="BE72" s="2"/>
    </row>
    <row r="73" spans="1:57" ht="12.75">
      <c r="A73" s="1">
        <v>59</v>
      </c>
      <c r="B73" s="1">
        <v>1.967</v>
      </c>
      <c r="C73" s="1">
        <v>286</v>
      </c>
      <c r="D73" s="1">
        <v>323</v>
      </c>
      <c r="E73" s="1">
        <f t="shared" si="1"/>
        <v>51</v>
      </c>
      <c r="F73" s="1">
        <v>267</v>
      </c>
      <c r="G73" s="1">
        <v>311</v>
      </c>
      <c r="H73" s="1">
        <f t="shared" si="2"/>
        <v>63</v>
      </c>
      <c r="I73" s="1">
        <v>278</v>
      </c>
      <c r="J73" s="1">
        <v>244</v>
      </c>
      <c r="K73" s="1">
        <f t="shared" si="3"/>
        <v>130</v>
      </c>
      <c r="L73" s="1">
        <v>294</v>
      </c>
      <c r="M73" s="1">
        <v>171</v>
      </c>
      <c r="N73" s="1">
        <f t="shared" si="4"/>
        <v>203</v>
      </c>
      <c r="O73" s="1">
        <v>291</v>
      </c>
      <c r="P73" s="1">
        <v>83</v>
      </c>
      <c r="Q73" s="1">
        <f t="shared" si="5"/>
        <v>291</v>
      </c>
      <c r="R73" s="1">
        <v>291</v>
      </c>
      <c r="S73" s="1">
        <v>138</v>
      </c>
      <c r="T73" s="1">
        <f t="shared" si="6"/>
        <v>236</v>
      </c>
      <c r="U73" s="1">
        <v>294</v>
      </c>
      <c r="V73" s="1">
        <v>59</v>
      </c>
      <c r="W73" s="1">
        <f t="shared" si="7"/>
        <v>315</v>
      </c>
      <c r="Y73" s="2">
        <f t="shared" si="8"/>
        <v>-29.333333333333332</v>
      </c>
      <c r="Z73" s="2">
        <f t="shared" si="9"/>
        <v>-1.5367186152078889</v>
      </c>
      <c r="AA73" s="2">
        <f t="shared" si="10"/>
        <v>-88.05397665141203</v>
      </c>
      <c r="AB73" s="2">
        <f t="shared" si="43"/>
        <v>91.94602334858797</v>
      </c>
      <c r="AC73" s="2">
        <f t="shared" si="11"/>
        <v>4.5625</v>
      </c>
      <c r="AD73" s="2">
        <f t="shared" si="12"/>
        <v>1.3550301303878542</v>
      </c>
      <c r="AE73" s="2">
        <f t="shared" si="13"/>
        <v>77.64322647122404</v>
      </c>
      <c r="AF73" s="2">
        <f t="shared" si="42"/>
        <v>102.35677352877596</v>
      </c>
      <c r="AG73" s="2">
        <f t="shared" si="15"/>
        <v>194.30279687736393</v>
      </c>
      <c r="AH73" s="1">
        <f t="shared" si="33"/>
        <v>-3</v>
      </c>
      <c r="AI73" s="2">
        <f t="shared" si="34"/>
        <v>-0.02040816326530612</v>
      </c>
      <c r="AJ73" s="1">
        <f t="shared" si="35"/>
        <v>1.0235738556022203</v>
      </c>
      <c r="AK73" s="2">
        <f t="shared" si="16"/>
        <v>6.090909090909091</v>
      </c>
      <c r="AL73" s="2">
        <f t="shared" si="17"/>
        <v>1.4080689521545156</v>
      </c>
      <c r="AM73" s="2">
        <f t="shared" si="18"/>
        <v>80.68235095845374</v>
      </c>
      <c r="AN73" s="2">
        <f t="shared" si="19"/>
        <v>80.68235095845374</v>
      </c>
      <c r="AO73" s="2">
        <f t="shared" si="20"/>
        <v>183.03912448722969</v>
      </c>
      <c r="AP73" s="2">
        <f t="shared" si="21"/>
        <v>-0.631578947368421</v>
      </c>
      <c r="AQ73" s="2">
        <f t="shared" si="22"/>
        <v>-0.5633162614919681</v>
      </c>
      <c r="AR73" s="2">
        <f t="shared" si="23"/>
        <v>-32.27802178348977</v>
      </c>
      <c r="AS73" s="2">
        <f t="shared" si="24"/>
        <v>32.27802178348977</v>
      </c>
      <c r="AT73" s="2">
        <f t="shared" si="25"/>
        <v>112.9603727419435</v>
      </c>
      <c r="AU73" s="1">
        <f t="shared" si="26"/>
        <v>-0.367</v>
      </c>
      <c r="AV73" s="1">
        <f t="shared" si="27"/>
        <v>1.6</v>
      </c>
      <c r="AZ73" s="1">
        <f t="shared" si="28"/>
        <v>1.2000000000000002</v>
      </c>
      <c r="BA73" s="2" t="e">
        <f t="shared" si="39"/>
        <v>#DIV/0!</v>
      </c>
      <c r="BB73" s="2" t="e">
        <f t="shared" si="30"/>
        <v>#DIV/0!</v>
      </c>
      <c r="BC73" s="2" t="e">
        <f t="shared" si="31"/>
        <v>#DIV/0!</v>
      </c>
      <c r="BD73" s="2">
        <v>90</v>
      </c>
      <c r="BE73" s="2"/>
    </row>
    <row r="74" spans="37:40" ht="12.75">
      <c r="AK74" s="2"/>
      <c r="AL74" s="2"/>
      <c r="AM74" s="2"/>
      <c r="AN74" s="2"/>
    </row>
    <row r="75" spans="37:40" ht="12.75">
      <c r="AK75" s="2"/>
      <c r="AL75" s="2"/>
      <c r="AM75" s="2"/>
      <c r="AN75" s="2"/>
    </row>
    <row r="76" spans="1:40" ht="12.75">
      <c r="A76" s="1" t="s">
        <v>58</v>
      </c>
      <c r="AK76" s="2"/>
      <c r="AL76" s="2"/>
      <c r="AM76" s="2"/>
      <c r="AN76" s="2"/>
    </row>
    <row r="77" spans="1:40" ht="12.75">
      <c r="A77" s="1" t="s">
        <v>59</v>
      </c>
      <c r="AK77" s="2"/>
      <c r="AL77" s="2"/>
      <c r="AM77" s="2"/>
      <c r="AN77" s="2"/>
    </row>
    <row r="78" spans="1:40" ht="12.75">
      <c r="A78" s="1" t="s">
        <v>60</v>
      </c>
      <c r="AK78" s="2"/>
      <c r="AL78" s="2"/>
      <c r="AM78" s="2"/>
      <c r="AN78" s="2"/>
    </row>
    <row r="79" spans="37:40" ht="12.75">
      <c r="AK79" s="2"/>
      <c r="AL79" s="2"/>
      <c r="AM79" s="2"/>
      <c r="AN79" s="2"/>
    </row>
    <row r="80" spans="37:40" ht="12.75">
      <c r="AK80" s="2"/>
      <c r="AL80" s="2"/>
      <c r="AM80" s="2"/>
      <c r="AN80" s="2"/>
    </row>
    <row r="81" spans="37:40" ht="12.75">
      <c r="AK81" s="2"/>
      <c r="AL81" s="2"/>
      <c r="AM81" s="2"/>
      <c r="AN81" s="2"/>
    </row>
    <row r="82" spans="37:40" ht="12.75">
      <c r="AK82" s="2"/>
      <c r="AL82" s="2"/>
      <c r="AM82" s="2"/>
      <c r="AN82" s="2"/>
    </row>
    <row r="83" spans="37:40" ht="12.75">
      <c r="AK83" s="2"/>
      <c r="AL83" s="2"/>
      <c r="AM83" s="2"/>
      <c r="AN83" s="2"/>
    </row>
    <row r="84" spans="37:40" ht="12.75">
      <c r="AK84" s="2"/>
      <c r="AL84" s="2"/>
      <c r="AM84" s="2"/>
      <c r="AN84" s="2"/>
    </row>
    <row r="85" spans="37:40" ht="12.75">
      <c r="AK85" s="2"/>
      <c r="AL85" s="2"/>
      <c r="AM85" s="2"/>
      <c r="AN85" s="2"/>
    </row>
    <row r="86" spans="37:40" ht="12.75">
      <c r="AK86" s="2"/>
      <c r="AL86" s="2"/>
      <c r="AM86" s="2"/>
      <c r="AN86" s="2"/>
    </row>
    <row r="87" spans="37:40" ht="12.75">
      <c r="AK87" s="2"/>
      <c r="AL87" s="2"/>
      <c r="AM87" s="2"/>
      <c r="AN87" s="2"/>
    </row>
    <row r="88" spans="37:40" ht="12.75">
      <c r="AK88" s="2"/>
      <c r="AL88" s="2"/>
      <c r="AM88" s="2"/>
      <c r="AN88" s="2"/>
    </row>
    <row r="89" spans="37:40" ht="12.75">
      <c r="AK89" s="2"/>
      <c r="AL89" s="2"/>
      <c r="AM89" s="2"/>
      <c r="AN89" s="2"/>
    </row>
    <row r="90" spans="37:40" ht="12.75">
      <c r="AK90" s="2"/>
      <c r="AL90" s="2"/>
      <c r="AM90" s="2"/>
      <c r="AN90" s="2"/>
    </row>
    <row r="91" spans="37:40" ht="12.75">
      <c r="AK91" s="2"/>
      <c r="AL91" s="2"/>
      <c r="AM91" s="2"/>
      <c r="AN91" s="2"/>
    </row>
    <row r="92" spans="37:40" ht="12.75">
      <c r="AK92" s="2"/>
      <c r="AL92" s="2"/>
      <c r="AM92" s="2"/>
      <c r="AN92" s="2"/>
    </row>
    <row r="93" spans="37:40" ht="12.75">
      <c r="AK93" s="2"/>
      <c r="AL93" s="2"/>
      <c r="AM93" s="2"/>
      <c r="AN93" s="2"/>
    </row>
    <row r="94" spans="37:40" ht="12.75">
      <c r="AK94" s="2"/>
      <c r="AL94" s="2"/>
      <c r="AM94" s="2"/>
      <c r="AN94" s="2"/>
    </row>
    <row r="95" spans="37:40" ht="12.75">
      <c r="AK95" s="2"/>
      <c r="AL95" s="2"/>
      <c r="AM95" s="2"/>
      <c r="AN95" s="2"/>
    </row>
    <row r="96" spans="37:40" ht="12.75">
      <c r="AK96" s="2"/>
      <c r="AL96" s="2"/>
      <c r="AM96" s="2"/>
      <c r="AN96" s="2"/>
    </row>
    <row r="97" spans="37:40" ht="12.75">
      <c r="AK97" s="2"/>
      <c r="AL97" s="2"/>
      <c r="AM97" s="2"/>
      <c r="AN97" s="2"/>
    </row>
    <row r="98" spans="37:40" ht="12.75">
      <c r="AK98" s="2"/>
      <c r="AL98" s="2"/>
      <c r="AM98" s="2"/>
      <c r="AN98" s="2"/>
    </row>
    <row r="99" spans="37:40" ht="12.75">
      <c r="AK99" s="2"/>
      <c r="AL99" s="2"/>
      <c r="AM99" s="2"/>
      <c r="AN99" s="2"/>
    </row>
    <row r="100" spans="37:40" ht="12.75">
      <c r="AK100" s="2"/>
      <c r="AL100" s="2"/>
      <c r="AM100" s="2"/>
      <c r="AN100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</dc:creator>
  <cp:keywords/>
  <dc:description/>
  <cp:lastModifiedBy>WFU</cp:lastModifiedBy>
  <dcterms:created xsi:type="dcterms:W3CDTF">2001-10-25T01:45:14Z</dcterms:created>
  <dcterms:modified xsi:type="dcterms:W3CDTF">2002-06-09T17:03:16Z</dcterms:modified>
  <cp:category/>
  <cp:version/>
  <cp:contentType/>
  <cp:contentStatus/>
</cp:coreProperties>
</file>