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Armet_Arm1g5" localSheetId="0">'Sheet1'!$A$57:$B$62</definedName>
    <definedName name="Armet_Arm1g6" localSheetId="0">'Sheet1'!$A$76:$A$81</definedName>
    <definedName name="Armet_Arm1g6_1" localSheetId="0">'Sheet1'!$A$76:$B$81</definedName>
    <definedName name="Armet_Arm1g7" localSheetId="0">'Sheet1'!$A$5:$B$10</definedName>
    <definedName name="Armet_Arm1g8" localSheetId="0">'Sheet1'!$A$23:$B$28</definedName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Cumet_Cu1g7" localSheetId="0">'Sheet1'!$A$5:$B$10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imet_Nim1g10" localSheetId="0">'Sheet1'!$A$41:$B$46</definedName>
    <definedName name="Nimet_Nim1g6" localSheetId="0">'Sheet1'!$A$76:$B$81</definedName>
    <definedName name="Nimet_Nim1g6_1" localSheetId="0">'Sheet1'!$A$76:$B$81</definedName>
    <definedName name="Nimet_Nim1g6_2" localSheetId="0">'Sheet1'!$A$76:$B$81</definedName>
    <definedName name="Nimet_Nim1g6_3" localSheetId="0">'Sheet1'!$A$76:$B$81</definedName>
    <definedName name="Nimet_Nim1g7" localSheetId="0">'Sheet1'!$A$5:$B$10</definedName>
    <definedName name="Nimet_Nim1g7_1" localSheetId="0">'Sheet1'!$A$5:$B$10</definedName>
    <definedName name="Nimet_Ni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'Sheet1'!$F$58:$I$58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'Sheet1'!$D$64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0.001</definedName>
    <definedName name="solver_typ" localSheetId="0" hidden="1">2</definedName>
    <definedName name="solver_val" localSheetId="0" hidden="1">0</definedName>
    <definedName name="Srmet_Srm1g4" localSheetId="0">'Sheet1'!$A$41:$B$46</definedName>
    <definedName name="Srmet_Srm1g5" localSheetId="0">'Sheet1'!$A$58:$B$63</definedName>
    <definedName name="Srmet_Srm1g5_1" localSheetId="0">'Sheet1'!$A$57:$B$62</definedName>
    <definedName name="Srmet_Srm1g6" localSheetId="0">'Sheet1'!$A$76:$B$81</definedName>
    <definedName name="Srmet_Srm1g7" localSheetId="0">'Sheet1'!$A$5:$B$10</definedName>
    <definedName name="Srmet_Srm1g8" localSheetId="0">'Sheet1'!$A$23:$B$28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<sst xmlns="http://schemas.openxmlformats.org/spreadsheetml/2006/main" count="71" uniqueCount="25">
  <si>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</si>
  <si>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</si>
  <si>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</si>
  <si>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</si>
  <si>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</si>
  <si>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</si>
  <si>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</si>
  <si>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</si>
  <si>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</si>
  <si>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</si>
  <si>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</si>
  <si>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</si>
  <si>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</si>
  <si>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</si>
  <si>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</si>
  <si>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</si>
  <si>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</si>
  <si>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</si>
  <si>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m</t>
  </si>
  <si>
    <t>BM (Gpa)</t>
  </si>
  <si>
    <t>G-Cut - 5</t>
  </si>
  <si>
    <t>En(g5)</t>
  </si>
  <si>
    <t>En(g4)</t>
  </si>
  <si>
    <t>G-Cut - 4</t>
  </si>
  <si>
    <t>Argon Solid:  rc= 3.3 (c c v c v) - no spin and 28 k-points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</si>
</sst>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10610187"/>
        <c:axId val="28382820"/>
      </c:scatterChart>
      <c:valAx>
        <c:axId val="1061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2820"/>
        <c:crosses val="autoZero"/>
        <c:crossBetween val="midCat"/>
        <c:dispUnits/>
      </c:valAx>
      <c:valAx>
        <c:axId val="2838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0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54118789"/>
        <c:axId val="17307054"/>
      </c:scatterChart>
      <c:valAx>
        <c:axId val="5411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07054"/>
        <c:crosses val="autoZero"/>
        <c:crossBetween val="midCat"/>
        <c:dispUnits/>
      </c:valAx>
      <c:valAx>
        <c:axId val="1730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18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21545759"/>
        <c:axId val="59694104"/>
      </c:scatterChart>
      <c:valAx>
        <c:axId val="2154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94104"/>
        <c:crosses val="autoZero"/>
        <c:crossBetween val="midCat"/>
        <c:dispUnits/>
      </c:valAx>
      <c:valAx>
        <c:axId val="5969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457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Ar Solid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4"/>
          <c:order val="6"/>
          <c:tx>
            <c:v>Fit-G=5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Sheet1!$N$4:$N$129</c:f>
              <c:numCache/>
            </c:numRef>
          </c:xVal>
          <c:yVal>
            <c:numRef>
              <c:f>Sheet1!$S$4:$S$129</c:f>
              <c:numCache/>
            </c:numRef>
          </c:yVal>
          <c:smooth val="0"/>
        </c:ser>
        <c:ser>
          <c:idx val="5"/>
          <c:order val="7"/>
          <c:tx>
            <c:v>G=5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376025"/>
        <c:axId val="3384226"/>
      </c:scatterChart>
      <c:valAx>
        <c:axId val="376025"/>
        <c:scaling>
          <c:orientation val="minMax"/>
          <c:max val="10.25"/>
          <c:min val="8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4226"/>
        <c:crosses val="autoZero"/>
        <c:crossBetween val="midCat"/>
        <c:dispUnits/>
      </c:valAx>
      <c:valAx>
        <c:axId val="3384226"/>
        <c:scaling>
          <c:orientation val="minMax"/>
          <c:max val="0.009"/>
          <c:min val="0.00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30458035"/>
        <c:axId val="5686860"/>
      </c:scatterChart>
      <c:valAx>
        <c:axId val="3045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6860"/>
        <c:crosses val="autoZero"/>
        <c:crossBetween val="midCat"/>
        <c:dispUnits/>
      </c:valAx>
      <c:valAx>
        <c:axId val="568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58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51181741"/>
        <c:axId val="57982486"/>
      </c:scatterChart>
      <c:valAx>
        <c:axId val="5118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82486"/>
        <c:crosses val="autoZero"/>
        <c:crossBetween val="midCat"/>
        <c:dispUnits/>
      </c:valAx>
      <c:valAx>
        <c:axId val="57982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817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51472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26707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40042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59155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51472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32422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tabSelected="1" zoomScale="75" zoomScaleNormal="75" workbookViewId="0" topLeftCell="A1">
      <selection activeCell="M16" sqref="M16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24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22</v>
      </c>
      <c r="S3" s="10" t="s">
        <v>21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9</v>
      </c>
      <c r="O4" s="4">
        <f>((N4)^3)/4</f>
        <v>182.25</v>
      </c>
      <c r="P4">
        <f>($F$6*$H$6)*((1/($G$6*($G$6-1)))*($H$6/O4)^($G$6-1)+O4/($G$6*$H$6)-1/($G$6-1))+$I$6</f>
        <v>0.006901533729833983</v>
      </c>
      <c r="Q4">
        <f aca="true" t="shared" si="0" ref="Q4:Q19">($F$24*$H$24)*((1/($G$24*($G$24-1)))*($H$24/O4)^($G$24-1)+O4/($G$24*$H$24)-1/($G$24-1))+$I$24</f>
        <v>0.006902317751056267</v>
      </c>
      <c r="R4" t="e">
        <f>($F$42*$H$42)*((1/($G$42*($G$42-1)))*($H$42/O4)^($G$42-1)+O4/($G$42*$H$42)-1/($G$42-1))+$I$42</f>
        <v>#DIV/0!</v>
      </c>
      <c r="S4">
        <f>($F$58*$H$58)*((1/($G$58*($G$58-1)))*($H$58/O4)^($G$58-1)+O4/($G$58*$H$58)-1/($G$58-1))+$I$58</f>
        <v>0.006364254805502723</v>
      </c>
      <c r="T4">
        <f>($F$77*$H$77)*((1/($G$77*($G$77-1)))*($H$77/O4)^($G$77-1)+O4/($G$77*$H$77)-1/($G$77-1))+$I$77</f>
        <v>0.006854239278895703</v>
      </c>
    </row>
    <row r="5" spans="1:31" ht="12.75">
      <c r="A5">
        <v>9.03</v>
      </c>
      <c r="B5" s="13">
        <v>0.00715681010539981</v>
      </c>
      <c r="C5" s="4">
        <f aca="true" t="shared" si="1" ref="C5:C10">((A5)^3)/4</f>
        <v>184.07858174999998</v>
      </c>
      <c r="D5">
        <f aca="true" t="shared" si="2" ref="D5:D10">(B5-($F$6*$H$6)*((1/($G$6*($G$6-1)))*($H$6/C5)^($G$6-1)+C5/($G$6*$H$6)-1/($G$6-1))-$I$6)^2</f>
        <v>2.1068833857217365E-12</v>
      </c>
      <c r="K5">
        <f>((H6*4)^(1/3))*0.5291772083</f>
        <v>5.043615301649683</v>
      </c>
      <c r="N5">
        <f>N4+0.01</f>
        <v>9.01</v>
      </c>
      <c r="O5" s="4">
        <f aca="true" t="shared" si="3" ref="O5:O68">((N5)^3)/4</f>
        <v>182.85817525</v>
      </c>
      <c r="P5">
        <f aca="true" t="shared" si="4" ref="P5:P68">($F$6*$H$6)*((1/($G$6*($G$6-1)))*($H$6/O5)^($G$6-1)+O5/($G$6*$H$6)-1/($G$6-1))+$I$6</f>
        <v>0.006988896905934008</v>
      </c>
      <c r="Q5">
        <f t="shared" si="0"/>
        <v>0.006989748673218539</v>
      </c>
      <c r="R5" t="e">
        <f aca="true" t="shared" si="5" ref="R5:R68">($F$42*$H$42)*((1/($G$42*($G$42-1)))*($H$42/O5)^($G$42-1)+O5/($G$42*$H$42)-1/($G$42-1))+$I$42</f>
        <v>#DIV/0!</v>
      </c>
      <c r="S5">
        <f aca="true" t="shared" si="6" ref="S5:S68">($F$58*$H$58)*((1/($G$58*($G$58-1)))*($H$58/O5)^($G$58-1)+O5/($G$58*$H$58)-1/($G$58-1))+$I$58</f>
        <v>0.006452373003852252</v>
      </c>
      <c r="T5">
        <f aca="true" t="shared" si="7" ref="T5:T68">($F$77*$H$77)*((1/($G$77*($G$77-1)))*($H$77/O5)^($G$77-1)+O5/($G$77*$H$77)-1/($G$77-1))+$I$77</f>
        <v>0.006942388720334154</v>
      </c>
      <c r="AE5" t="s">
        <v>18</v>
      </c>
    </row>
    <row r="6" spans="1:20" ht="12.75">
      <c r="A6">
        <v>9.23</v>
      </c>
      <c r="B6" s="13">
        <v>0.00830111271180555</v>
      </c>
      <c r="C6" s="4">
        <f t="shared" si="1"/>
        <v>196.58261675000003</v>
      </c>
      <c r="D6">
        <f t="shared" si="2"/>
        <v>3.442083896898042E-11</v>
      </c>
      <c r="F6">
        <v>-0.00042164849695919</v>
      </c>
      <c r="G6">
        <v>7.377261845982871</v>
      </c>
      <c r="H6" s="4">
        <v>216.4524356622833</v>
      </c>
      <c r="I6">
        <v>0.008816189517359138</v>
      </c>
      <c r="K6" s="10" t="s">
        <v>19</v>
      </c>
      <c r="N6">
        <f aca="true" t="shared" si="8" ref="N6:N69">N5+0.01</f>
        <v>9.02</v>
      </c>
      <c r="O6" s="4">
        <f t="shared" si="3"/>
        <v>183.46770199999997</v>
      </c>
      <c r="P6">
        <f t="shared" si="4"/>
        <v>0.007073484383353884</v>
      </c>
      <c r="Q6">
        <f t="shared" si="0"/>
        <v>0.007074398974401585</v>
      </c>
      <c r="R6" t="e">
        <f t="shared" si="5"/>
        <v>#DIV/0!</v>
      </c>
      <c r="S6">
        <f t="shared" si="6"/>
        <v>0.006537749959656233</v>
      </c>
      <c r="T6">
        <f t="shared" si="7"/>
        <v>0.007027727767382746</v>
      </c>
    </row>
    <row r="7" spans="1:20" ht="12.75">
      <c r="A7">
        <v>9.43</v>
      </c>
      <c r="B7" s="13">
        <v>0.00877483985937033</v>
      </c>
      <c r="C7" s="4">
        <f t="shared" si="1"/>
        <v>209.64045174999998</v>
      </c>
      <c r="D7">
        <f t="shared" si="2"/>
        <v>6.613224258987167E-11</v>
      </c>
      <c r="K7">
        <f>F6*(-14710.5013544)</f>
        <v>6.202660785598889</v>
      </c>
      <c r="N7">
        <f t="shared" si="8"/>
        <v>9.03</v>
      </c>
      <c r="O7" s="4">
        <f t="shared" si="3"/>
        <v>184.07858174999998</v>
      </c>
      <c r="P7">
        <f t="shared" si="4"/>
        <v>0.00715535859467449</v>
      </c>
      <c r="Q7">
        <f t="shared" si="0"/>
        <v>0.007156331288678211</v>
      </c>
      <c r="R7" t="e">
        <f t="shared" si="5"/>
        <v>#DIV/0!</v>
      </c>
      <c r="S7">
        <f t="shared" si="6"/>
        <v>0.006620446139478997</v>
      </c>
      <c r="T7">
        <f t="shared" si="7"/>
        <v>0.007110320248399983</v>
      </c>
    </row>
    <row r="8" spans="1:20" ht="12.75">
      <c r="A8">
        <v>9.63</v>
      </c>
      <c r="B8" s="13">
        <v>0.00878368776577076</v>
      </c>
      <c r="C8" s="4">
        <f t="shared" si="1"/>
        <v>223.26408675000008</v>
      </c>
      <c r="D8">
        <f t="shared" si="2"/>
        <v>8.08920945249344E-11</v>
      </c>
      <c r="N8">
        <f t="shared" si="8"/>
        <v>9.04</v>
      </c>
      <c r="O8" s="4">
        <f t="shared" si="3"/>
        <v>184.69081599999993</v>
      </c>
      <c r="P8">
        <f t="shared" si="4"/>
        <v>0.0072345804571608465</v>
      </c>
      <c r="Q8">
        <f t="shared" si="0"/>
        <v>0.007235606727922194</v>
      </c>
      <c r="R8" t="e">
        <f t="shared" si="5"/>
        <v>#DIV/0!</v>
      </c>
      <c r="S8">
        <f t="shared" si="6"/>
        <v>0.006700520568585313</v>
      </c>
      <c r="T8">
        <f t="shared" si="7"/>
        <v>0.007190228429238831</v>
      </c>
    </row>
    <row r="9" spans="1:20" ht="12.75">
      <c r="A9">
        <v>9.83</v>
      </c>
      <c r="B9" s="13">
        <v>0.00845987839919359</v>
      </c>
      <c r="C9" s="4">
        <f t="shared" si="1"/>
        <v>237.46552175</v>
      </c>
      <c r="D9">
        <f t="shared" si="2"/>
        <v>4.3273516187785767E-10</v>
      </c>
      <c r="N9">
        <f t="shared" si="8"/>
        <v>9.049999999999999</v>
      </c>
      <c r="O9" s="4">
        <f t="shared" si="3"/>
        <v>185.30440624999991</v>
      </c>
      <c r="P9">
        <f t="shared" si="4"/>
        <v>0.007311209411107822</v>
      </c>
      <c r="Q9">
        <f t="shared" si="0"/>
        <v>0.007312284920376545</v>
      </c>
      <c r="R9" t="e">
        <f t="shared" si="5"/>
        <v>#DIV/0!</v>
      </c>
      <c r="S9">
        <f t="shared" si="6"/>
        <v>0.006778030866786337</v>
      </c>
      <c r="T9">
        <f t="shared" si="7"/>
        <v>0.007267513053113097</v>
      </c>
    </row>
    <row r="10" spans="1:20" ht="12.75">
      <c r="A10">
        <v>10.03</v>
      </c>
      <c r="B10" s="13">
        <v>0.00798697143417825</v>
      </c>
      <c r="C10" s="4">
        <f t="shared" si="1"/>
        <v>252.25675674999994</v>
      </c>
      <c r="D10">
        <f t="shared" si="2"/>
        <v>6.564627076223714E-11</v>
      </c>
      <c r="N10">
        <f t="shared" si="8"/>
        <v>9.059999999999999</v>
      </c>
      <c r="O10" s="4">
        <f t="shared" si="3"/>
        <v>185.9193539999999</v>
      </c>
      <c r="P10">
        <f t="shared" si="4"/>
        <v>0.007385303457174447</v>
      </c>
      <c r="Q10">
        <f t="shared" si="0"/>
        <v>0.007386424048203503</v>
      </c>
      <c r="R10" t="e">
        <f t="shared" si="5"/>
        <v>#DIV/0!</v>
      </c>
      <c r="S10">
        <f t="shared" si="6"/>
        <v>0.00685303328335582</v>
      </c>
      <c r="T10">
        <f t="shared" si="7"/>
        <v>0.007342233379404074</v>
      </c>
    </row>
    <row r="11" spans="3:20" ht="12.75">
      <c r="C11" s="4"/>
      <c r="D11" s="10" t="s">
        <v>8</v>
      </c>
      <c r="N11">
        <f t="shared" si="8"/>
        <v>9.069999999999999</v>
      </c>
      <c r="O11" s="4">
        <f t="shared" si="3"/>
        <v>186.5356607499999</v>
      </c>
      <c r="P11">
        <f t="shared" si="4"/>
        <v>0.007456919192734934</v>
      </c>
      <c r="Q11">
        <f t="shared" si="0"/>
        <v>0.007458080884044154</v>
      </c>
      <c r="R11" t="e">
        <f t="shared" si="5"/>
        <v>#DIV/0!</v>
      </c>
      <c r="S11">
        <f t="shared" si="6"/>
        <v>0.00692558273104176</v>
      </c>
      <c r="T11">
        <f t="shared" si="7"/>
        <v>0.007414447221436967</v>
      </c>
    </row>
    <row r="12" spans="3:20" ht="12.75">
      <c r="C12" s="4"/>
      <c r="D12">
        <f>SUM(D5:D10)</f>
        <v>6.81933492109603E-10</v>
      </c>
      <c r="N12">
        <f t="shared" si="8"/>
        <v>9.079999999999998</v>
      </c>
      <c r="O12" s="4">
        <f t="shared" si="3"/>
        <v>187.1533279999999</v>
      </c>
      <c r="P12">
        <f t="shared" si="4"/>
        <v>0.0075261118472731295</v>
      </c>
      <c r="Q12">
        <f t="shared" si="0"/>
        <v>0.007527310826614982</v>
      </c>
      <c r="R12" t="e">
        <f t="shared" si="5"/>
        <v>#DIV/0!</v>
      </c>
      <c r="S12">
        <f t="shared" si="6"/>
        <v>0.006995732819197796</v>
      </c>
      <c r="T12">
        <f t="shared" si="7"/>
        <v>0.00748421098325539</v>
      </c>
    </row>
    <row r="13" spans="14:20" ht="12.75">
      <c r="N13">
        <f t="shared" si="8"/>
        <v>9.089999999999998</v>
      </c>
      <c r="O13" s="4">
        <f t="shared" si="3"/>
        <v>187.77235724999989</v>
      </c>
      <c r="P13">
        <f t="shared" si="4"/>
        <v>0.007592935316846679</v>
      </c>
      <c r="Q13">
        <f t="shared" si="0"/>
        <v>0.007594167935367585</v>
      </c>
      <c r="R13" t="e">
        <f t="shared" si="5"/>
        <v>#DIV/0!</v>
      </c>
      <c r="S13">
        <f t="shared" si="6"/>
        <v>0.007063535886058143</v>
      </c>
      <c r="T13">
        <f t="shared" si="7"/>
        <v>0.007551579695421645</v>
      </c>
    </row>
    <row r="14" spans="14:20" ht="12.75">
      <c r="N14">
        <f t="shared" si="8"/>
        <v>9.099999999999998</v>
      </c>
      <c r="O14" s="4">
        <f t="shared" si="3"/>
        <v>188.39274999999986</v>
      </c>
      <c r="P14">
        <f t="shared" si="4"/>
        <v>0.007657442197646267</v>
      </c>
      <c r="Q14">
        <f t="shared" si="0"/>
        <v>0.007658704964237319</v>
      </c>
      <c r="R14" t="e">
        <f t="shared" si="5"/>
        <v>#DIV/0!</v>
      </c>
      <c r="S14">
        <f t="shared" si="6"/>
        <v>0.007129043030179021</v>
      </c>
      <c r="T14">
        <f t="shared" si="7"/>
        <v>0.0076166070498696024</v>
      </c>
    </row>
    <row r="15" spans="14:20" ht="12.75">
      <c r="N15">
        <f t="shared" si="8"/>
        <v>9.109999999999998</v>
      </c>
      <c r="O15" s="4">
        <f t="shared" si="3"/>
        <v>189.01450774999984</v>
      </c>
      <c r="P15">
        <f t="shared" si="4"/>
        <v>0.007719683818674765</v>
      </c>
      <c r="Q15">
        <f t="shared" si="0"/>
        <v>0.007720973394505761</v>
      </c>
      <c r="R15" t="e">
        <f t="shared" si="5"/>
        <v>#DIV/0!</v>
      </c>
      <c r="S15">
        <f t="shared" si="6"/>
        <v>0.007192304141069084</v>
      </c>
      <c r="T15">
        <f t="shared" si="7"/>
        <v>0.007679345433836252</v>
      </c>
    </row>
    <row r="16" spans="14:20" ht="12.75">
      <c r="N16">
        <f t="shared" si="8"/>
        <v>9.119999999999997</v>
      </c>
      <c r="O16" s="4">
        <f t="shared" si="3"/>
        <v>189.63763199999983</v>
      </c>
      <c r="P16">
        <f t="shared" si="4"/>
        <v>0.007779710273570152</v>
      </c>
      <c r="Q16">
        <f t="shared" si="0"/>
        <v>0.007781023466801111</v>
      </c>
      <c r="R16" t="e">
        <f t="shared" si="5"/>
        <v>#DIV/0!</v>
      </c>
      <c r="S16">
        <f t="shared" si="6"/>
        <v>0.0072533679290306095</v>
      </c>
      <c r="T16">
        <f t="shared" si="7"/>
        <v>0.007739845962897244</v>
      </c>
    </row>
    <row r="17" spans="14:20" ht="12.75">
      <c r="N17">
        <f t="shared" si="8"/>
        <v>9.129999999999997</v>
      </c>
      <c r="O17" s="4">
        <f t="shared" si="3"/>
        <v>190.26212424999983</v>
      </c>
      <c r="P17">
        <f t="shared" si="4"/>
        <v>0.007837570451595688</v>
      </c>
      <c r="Q17">
        <f t="shared" si="0"/>
        <v>0.007838904212260227</v>
      </c>
      <c r="R17" t="e">
        <f t="shared" si="5"/>
        <v>#DIV/0!</v>
      </c>
      <c r="S17">
        <f t="shared" si="6"/>
        <v>0.007312281954232483</v>
      </c>
      <c r="T17">
        <f t="shared" si="7"/>
        <v>0.007798158513131072</v>
      </c>
    </row>
    <row r="18" spans="14:20" ht="12.75">
      <c r="N18">
        <f t="shared" si="8"/>
        <v>9.139999999999997</v>
      </c>
      <c r="O18" s="4">
        <f t="shared" si="3"/>
        <v>190.8879859999998</v>
      </c>
      <c r="P18">
        <f t="shared" si="4"/>
        <v>0.007893312067819888</v>
      </c>
      <c r="Q18">
        <f t="shared" si="0"/>
        <v>0.00789466348287495</v>
      </c>
      <c r="R18" t="e">
        <f t="shared" si="5"/>
        <v>#DIV/0!</v>
      </c>
      <c r="S18">
        <f t="shared" si="6"/>
        <v>0.007369092655035794</v>
      </c>
      <c r="T18">
        <f t="shared" si="7"/>
        <v>0.00785433175243576</v>
      </c>
    </row>
    <row r="19" spans="14:20" ht="12.75">
      <c r="N19">
        <f t="shared" si="8"/>
        <v>9.149999999999997</v>
      </c>
      <c r="O19" s="4">
        <f t="shared" si="3"/>
        <v>191.5152187499998</v>
      </c>
      <c r="P19">
        <f t="shared" si="4"/>
        <v>0.007946981692508433</v>
      </c>
      <c r="Q19">
        <f t="shared" si="0"/>
        <v>0.007948347981045075</v>
      </c>
      <c r="R19" t="e">
        <f t="shared" si="5"/>
        <v>#DIV/0!</v>
      </c>
      <c r="S19">
        <f t="shared" si="6"/>
        <v>0.007423845375591863</v>
      </c>
      <c r="T19">
        <f t="shared" si="7"/>
        <v>0.007908413171021266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8"/>
        <v>9.159999999999997</v>
      </c>
      <c r="O20" s="4">
        <f t="shared" si="3"/>
        <v>192.14382399999977</v>
      </c>
      <c r="P20">
        <f t="shared" si="4"/>
        <v>0.007998624779749358</v>
      </c>
      <c r="Q20">
        <f aca="true" t="shared" si="9" ref="Q20:Q51">($F$24*$H$24)*((1/($G$24*($G$24-1)))*($H$24/O20)^($G$24-1)+O20/($G$24*$H$24)-1/($G$24-1))+$I$24</f>
        <v>0.00800000328835948</v>
      </c>
      <c r="R20" t="e">
        <f t="shared" si="5"/>
        <v>#DIV/0!</v>
      </c>
      <c r="S20">
        <f t="shared" si="6"/>
        <v>0.007476584392732222</v>
      </c>
      <c r="T20">
        <f t="shared" si="7"/>
        <v>0.007960449111100193</v>
      </c>
    </row>
    <row r="21" spans="1:20" ht="18">
      <c r="A21" s="3" t="s">
        <v>11</v>
      </c>
      <c r="C21" s="4"/>
      <c r="N21">
        <f t="shared" si="8"/>
        <v>9.169999999999996</v>
      </c>
      <c r="O21" s="4">
        <f t="shared" si="3"/>
        <v>192.7738032499998</v>
      </c>
      <c r="P21">
        <f t="shared" si="4"/>
        <v>0.008048285695332374</v>
      </c>
      <c r="Q21">
        <f t="shared" si="9"/>
        <v>0.008049673893626388</v>
      </c>
      <c r="R21" t="e">
        <f t="shared" si="5"/>
        <v>#DIV/0!</v>
      </c>
      <c r="S21">
        <f t="shared" si="6"/>
        <v>0.007527352942169462</v>
      </c>
      <c r="T21">
        <f t="shared" si="7"/>
        <v>0.008010484795798746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8"/>
        <v>9.179999999999996</v>
      </c>
      <c r="O22" s="4">
        <f t="shared" si="3"/>
        <v>193.40515799999977</v>
      </c>
      <c r="P22">
        <f t="shared" si="4"/>
        <v>0.008096007743902461</v>
      </c>
      <c r="Q22">
        <f t="shared" si="9"/>
        <v>0.008097403220173147</v>
      </c>
      <c r="R22" t="e">
        <f t="shared" si="5"/>
        <v>#DIV/0!</v>
      </c>
      <c r="S22">
        <f t="shared" si="6"/>
        <v>0.0075761932440273</v>
      </c>
      <c r="T22">
        <f t="shared" si="7"/>
        <v>0.00805856435730917</v>
      </c>
    </row>
    <row r="23" spans="1:20" ht="12.75">
      <c r="A23">
        <v>9.03</v>
      </c>
      <c r="B23" s="13">
        <v>0.00715744420995179</v>
      </c>
      <c r="C23" s="4">
        <f aca="true" t="shared" si="10" ref="C23:C28">((A23)^3)/4</f>
        <v>184.07858174999998</v>
      </c>
      <c r="D23">
        <f aca="true" t="shared" si="11" ref="D23:D28">(B23-($F$24*$H$24)*((1/($G$24*($G$24-1)))*($H$24/C23)^($G$24-1)+C23/($G$24*$H$24)-1/($G$24-1))-$I$24)^2</f>
        <v>1.2385937611853423E-12</v>
      </c>
      <c r="K23">
        <f>((H24*4)^(1/3))*0.5291772083</f>
        <v>5.043453870727735</v>
      </c>
      <c r="N23">
        <f t="shared" si="8"/>
        <v>9.189999999999996</v>
      </c>
      <c r="O23" s="4">
        <f t="shared" si="3"/>
        <v>194.03788974999972</v>
      </c>
      <c r="P23">
        <f t="shared" si="4"/>
        <v>0.00814183319540749</v>
      </c>
      <c r="Q23">
        <f t="shared" si="9"/>
        <v>0.008143233652435333</v>
      </c>
      <c r="R23" t="e">
        <f t="shared" si="5"/>
        <v>#DIV/0!</v>
      </c>
      <c r="S23">
        <f t="shared" si="6"/>
        <v>0.007623146527717806</v>
      </c>
      <c r="T23">
        <f t="shared" si="7"/>
        <v>0.008104730864304407</v>
      </c>
    </row>
    <row r="24" spans="1:20" ht="12.75">
      <c r="A24">
        <v>9.23</v>
      </c>
      <c r="B24" s="13">
        <v>0.00830182929735201</v>
      </c>
      <c r="C24" s="4">
        <f t="shared" si="10"/>
        <v>196.58261675000003</v>
      </c>
      <c r="D24">
        <f t="shared" si="11"/>
        <v>4.290119477914752E-11</v>
      </c>
      <c r="F24">
        <v>-0.00042196826937937855</v>
      </c>
      <c r="G24">
        <v>7.387090824684207</v>
      </c>
      <c r="H24" s="4">
        <v>216.4316523575838</v>
      </c>
      <c r="I24">
        <v>0.00881698866772655</v>
      </c>
      <c r="K24" s="10" t="s">
        <v>19</v>
      </c>
      <c r="N24">
        <f t="shared" si="8"/>
        <v>9.199999999999996</v>
      </c>
      <c r="O24" s="4">
        <f t="shared" si="3"/>
        <v>194.6719999999997</v>
      </c>
      <c r="P24">
        <f t="shared" si="4"/>
        <v>0.00818580331085891</v>
      </c>
      <c r="Q24">
        <f t="shared" si="9"/>
        <v>0.008187206561854427</v>
      </c>
      <c r="R24" t="e">
        <f t="shared" si="5"/>
        <v>#DIV/0!</v>
      </c>
      <c r="S24">
        <f t="shared" si="6"/>
        <v>0.007668253056183104</v>
      </c>
      <c r="T24">
        <f t="shared" si="7"/>
        <v>0.008149026348635135</v>
      </c>
    </row>
    <row r="25" spans="1:20" ht="12.75">
      <c r="A25">
        <v>9.43</v>
      </c>
      <c r="B25" s="13">
        <v>0.00877534421832137</v>
      </c>
      <c r="C25" s="4">
        <f t="shared" si="10"/>
        <v>209.64045174999998</v>
      </c>
      <c r="D25">
        <f t="shared" si="11"/>
        <v>5.7300063441123804E-11</v>
      </c>
      <c r="K25">
        <f>F24*(-14710.5013544)</f>
        <v>6.207364798219172</v>
      </c>
      <c r="N25">
        <f t="shared" si="8"/>
        <v>9.209999999999996</v>
      </c>
      <c r="O25" s="4">
        <f t="shared" si="3"/>
        <v>195.30749024999972</v>
      </c>
      <c r="P25">
        <f t="shared" si="4"/>
        <v>0.008227958367424055</v>
      </c>
      <c r="Q25">
        <f t="shared" si="9"/>
        <v>0.008229362332102757</v>
      </c>
      <c r="R25" t="e">
        <f t="shared" si="5"/>
        <v>#DIV/0!</v>
      </c>
      <c r="S25">
        <f t="shared" si="6"/>
        <v>0.007711552149518457</v>
      </c>
      <c r="T25">
        <f t="shared" si="7"/>
        <v>0.008191491831328548</v>
      </c>
    </row>
    <row r="26" spans="1:20" ht="12.75">
      <c r="A26">
        <v>9.63</v>
      </c>
      <c r="B26" s="13">
        <v>0.00878437017203737</v>
      </c>
      <c r="C26" s="4">
        <f t="shared" si="10"/>
        <v>223.26408675000008</v>
      </c>
      <c r="D26">
        <f t="shared" si="11"/>
        <v>8.375066180651492E-11</v>
      </c>
      <c r="N26">
        <f t="shared" si="8"/>
        <v>9.219999999999995</v>
      </c>
      <c r="O26" s="4">
        <f t="shared" si="3"/>
        <v>195.9443619999997</v>
      </c>
      <c r="P26">
        <f t="shared" si="4"/>
        <v>0.008268337682868117</v>
      </c>
      <c r="Q26">
        <f t="shared" si="9"/>
        <v>0.008269740383653868</v>
      </c>
      <c r="R26" t="e">
        <f t="shared" si="5"/>
        <v>#DIV/0!</v>
      </c>
      <c r="S26">
        <f t="shared" si="6"/>
        <v>0.00775308220799321</v>
      </c>
      <c r="T26">
        <f t="shared" si="7"/>
        <v>0.008232167347908116</v>
      </c>
    </row>
    <row r="27" spans="1:20" ht="12.75">
      <c r="A27">
        <v>9.83</v>
      </c>
      <c r="B27" s="13">
        <v>0.0084604127356016</v>
      </c>
      <c r="C27" s="4">
        <f t="shared" si="10"/>
        <v>237.46552175</v>
      </c>
      <c r="D27">
        <f t="shared" si="11"/>
        <v>4.1171207558196727E-10</v>
      </c>
      <c r="N27">
        <f t="shared" si="8"/>
        <v>9.229999999999995</v>
      </c>
      <c r="O27" s="4">
        <f t="shared" si="3"/>
        <v>196.5826167499997</v>
      </c>
      <c r="P27">
        <f t="shared" si="4"/>
        <v>0.00830697963936337</v>
      </c>
      <c r="Q27">
        <f t="shared" si="9"/>
        <v>0.008308379197716046</v>
      </c>
      <c r="R27" t="e">
        <f t="shared" si="5"/>
        <v>#DIV/0!</v>
      </c>
      <c r="S27">
        <f t="shared" si="6"/>
        <v>0.007792880734485561</v>
      </c>
      <c r="T27">
        <f t="shared" si="7"/>
        <v>0.008271091973052525</v>
      </c>
    </row>
    <row r="28" spans="1:20" ht="12.75">
      <c r="A28">
        <v>10.03</v>
      </c>
      <c r="B28" s="13">
        <v>0.00798753192142953</v>
      </c>
      <c r="C28" s="4">
        <f t="shared" si="10"/>
        <v>252.25675674999994</v>
      </c>
      <c r="D28">
        <f t="shared" si="11"/>
        <v>8.106226186951768E-11</v>
      </c>
      <c r="N28">
        <f t="shared" si="8"/>
        <v>9.239999999999995</v>
      </c>
      <c r="O28" s="4">
        <f t="shared" si="3"/>
        <v>197.22225599999967</v>
      </c>
      <c r="P28">
        <f t="shared" si="4"/>
        <v>0.008343921706682609</v>
      </c>
      <c r="Q28">
        <f t="shared" si="9"/>
        <v>0.00834531633954612</v>
      </c>
      <c r="R28" t="e">
        <f t="shared" si="5"/>
        <v>#DIV/0!</v>
      </c>
      <c r="S28">
        <f t="shared" si="6"/>
        <v>0.007830984356346635</v>
      </c>
      <c r="T28">
        <f t="shared" si="7"/>
        <v>0.008308303844611953</v>
      </c>
    </row>
    <row r="29" spans="3:20" ht="12.75">
      <c r="C29" s="4"/>
      <c r="D29" s="10" t="s">
        <v>8</v>
      </c>
      <c r="N29">
        <f t="shared" si="8"/>
        <v>9.249999999999995</v>
      </c>
      <c r="O29" s="4">
        <f t="shared" si="3"/>
        <v>197.86328124999966</v>
      </c>
      <c r="P29">
        <f t="shared" si="4"/>
        <v>0.008379200464793402</v>
      </c>
      <c r="Q29">
        <f t="shared" si="9"/>
        <v>0.008380588481160228</v>
      </c>
      <c r="R29" t="e">
        <f t="shared" si="5"/>
        <v>#DIV/0!</v>
      </c>
      <c r="S29">
        <f t="shared" si="6"/>
        <v>0.007867428846709067</v>
      </c>
      <c r="T29">
        <f t="shared" si="7"/>
        <v>0.008343840186998897</v>
      </c>
    </row>
    <row r="30" spans="3:20" ht="12.75">
      <c r="C30" s="4"/>
      <c r="D30">
        <f>SUM(D23:D28)</f>
        <v>6.779648512394565E-10</v>
      </c>
      <c r="N30">
        <f t="shared" si="8"/>
        <v>9.259999999999994</v>
      </c>
      <c r="O30" s="4">
        <f t="shared" si="3"/>
        <v>198.50569399999964</v>
      </c>
      <c r="P30">
        <f t="shared" si="4"/>
        <v>0.00841285162586931</v>
      </c>
      <c r="Q30">
        <f t="shared" si="9"/>
        <v>0.008414231423457805</v>
      </c>
      <c r="R30" t="e">
        <f t="shared" si="5"/>
        <v>#DIV/0!</v>
      </c>
      <c r="S30">
        <f t="shared" si="6"/>
        <v>0.007902249145254689</v>
      </c>
      <c r="T30">
        <f t="shared" si="7"/>
        <v>0.008377737333970669</v>
      </c>
    </row>
    <row r="31" spans="14:20" ht="12.75">
      <c r="N31">
        <f t="shared" si="8"/>
        <v>9.269999999999994</v>
      </c>
      <c r="O31" s="4">
        <f t="shared" si="3"/>
        <v>199.14949574999963</v>
      </c>
      <c r="P31">
        <f t="shared" si="4"/>
        <v>0.008444910055733645</v>
      </c>
      <c r="Q31">
        <f t="shared" si="9"/>
        <v>0.008446280117774575</v>
      </c>
      <c r="R31" t="e">
        <f t="shared" si="5"/>
        <v>#DIV/0!</v>
      </c>
      <c r="S31">
        <f t="shared" si="6"/>
        <v>0.007935479378455724</v>
      </c>
      <c r="T31">
        <f t="shared" si="7"/>
        <v>0.008410030750819886</v>
      </c>
    </row>
    <row r="32" spans="14:31" ht="12.75">
      <c r="N32">
        <f t="shared" si="8"/>
        <v>9.279999999999994</v>
      </c>
      <c r="O32" s="4">
        <f t="shared" si="3"/>
        <v>199.79468799999964</v>
      </c>
      <c r="P32">
        <f t="shared" si="4"/>
        <v>0.00847540979475102</v>
      </c>
      <c r="Q32">
        <f t="shared" si="9"/>
        <v>0.00847676868687983</v>
      </c>
      <c r="R32" t="e">
        <f t="shared" si="5"/>
        <v>#DIV/0!</v>
      </c>
      <c r="S32">
        <f t="shared" si="6"/>
        <v>0.00796715287930329</v>
      </c>
      <c r="T32">
        <f t="shared" si="7"/>
        <v>0.008440755055989025</v>
      </c>
      <c r="AE32" t="s">
        <v>9</v>
      </c>
    </row>
    <row r="33" spans="14:20" ht="12.75">
      <c r="N33">
        <f t="shared" si="8"/>
        <v>9.289999999999994</v>
      </c>
      <c r="O33" s="4">
        <f t="shared" si="3"/>
        <v>200.44127224999963</v>
      </c>
      <c r="P33">
        <f t="shared" si="4"/>
        <v>0.0085043840781815</v>
      </c>
      <c r="Q33">
        <f t="shared" si="9"/>
        <v>0.008505730445432898</v>
      </c>
      <c r="R33" t="e">
        <f t="shared" si="5"/>
        <v>#DIV/0!</v>
      </c>
      <c r="S33">
        <f t="shared" si="6"/>
        <v>0.007997302206536749</v>
      </c>
      <c r="T33">
        <f t="shared" si="7"/>
        <v>0.008469944042124564</v>
      </c>
    </row>
    <row r="34" spans="14:20" ht="12.75">
      <c r="N34">
        <f t="shared" si="8"/>
        <v>9.299999999999994</v>
      </c>
      <c r="O34" s="4">
        <f t="shared" si="3"/>
        <v>201.0892499999996</v>
      </c>
      <c r="P34">
        <f t="shared" si="4"/>
        <v>0.00853186535601173</v>
      </c>
      <c r="Q34">
        <f t="shared" si="9"/>
        <v>0.00853319791991339</v>
      </c>
      <c r="R34" t="e">
        <f t="shared" si="5"/>
        <v>#DIV/0!</v>
      </c>
      <c r="S34">
        <f t="shared" si="6"/>
        <v>0.008025959163387116</v>
      </c>
      <c r="T34">
        <f t="shared" si="7"/>
        <v>0.008497630696585805</v>
      </c>
    </row>
    <row r="35" spans="14:20" ht="12.75">
      <c r="N35">
        <f t="shared" si="8"/>
        <v>9.309999999999993</v>
      </c>
      <c r="O35" s="4">
        <f t="shared" si="3"/>
        <v>201.73862274999956</v>
      </c>
      <c r="P35">
        <f t="shared" si="4"/>
        <v>0.008557885312277011</v>
      </c>
      <c r="Q35">
        <f t="shared" si="9"/>
        <v>0.00855920286803917</v>
      </c>
      <c r="R35" t="e">
        <f t="shared" si="5"/>
        <v>#DIV/0!</v>
      </c>
      <c r="S35">
        <f t="shared" si="6"/>
        <v>0.00805315481584721</v>
      </c>
      <c r="T35">
        <f t="shared" si="7"/>
        <v>0.008523847221423108</v>
      </c>
    </row>
    <row r="36" spans="14:20" ht="12.75">
      <c r="N36">
        <f t="shared" si="8"/>
        <v>9.319999999999993</v>
      </c>
      <c r="O36" s="4">
        <f t="shared" si="3"/>
        <v>202.38939199999953</v>
      </c>
      <c r="P36">
        <f t="shared" si="4"/>
        <v>0.008582474883887881</v>
      </c>
      <c r="Q36">
        <f t="shared" si="9"/>
        <v>0.008583776297685832</v>
      </c>
      <c r="R36" t="e">
        <f t="shared" si="5"/>
        <v>#DIV/0!</v>
      </c>
      <c r="S36">
        <f t="shared" si="6"/>
        <v>0.008078919510481078</v>
      </c>
      <c r="T36">
        <f t="shared" si="7"/>
        <v>0.008548625052839796</v>
      </c>
    </row>
    <row r="37" spans="14:20" ht="12.75">
      <c r="N37">
        <f t="shared" si="8"/>
        <v>9.329999999999993</v>
      </c>
      <c r="O37" s="4">
        <f t="shared" si="3"/>
        <v>203.04155924999955</v>
      </c>
      <c r="P37">
        <f t="shared" si="4"/>
        <v>0.008605664278974521</v>
      </c>
      <c r="Q37">
        <f t="shared" si="9"/>
        <v>0.008606948485320997</v>
      </c>
      <c r="R37" t="e">
        <f t="shared" si="5"/>
        <v>#DIV/0!</v>
      </c>
      <c r="S37">
        <f t="shared" si="6"/>
        <v>0.00810328289178471</v>
      </c>
      <c r="T37">
        <f t="shared" si="7"/>
        <v>0.008571994880151548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8"/>
        <v>9.339999999999993</v>
      </c>
      <c r="O38" s="4">
        <f t="shared" si="3"/>
        <v>203.69512599999953</v>
      </c>
      <c r="P38">
        <f t="shared" si="4"/>
        <v>0.008627482994761723</v>
      </c>
      <c r="Q38">
        <f t="shared" si="9"/>
        <v>0.008628748993966318</v>
      </c>
      <c r="R38" t="e">
        <f t="shared" si="5"/>
        <v>#DIV/0!</v>
      </c>
      <c r="S38">
        <f t="shared" si="6"/>
        <v>0.008126273919109878</v>
      </c>
      <c r="T38">
        <f t="shared" si="7"/>
        <v>0.008593986664256906</v>
      </c>
    </row>
    <row r="39" spans="1:20" ht="18">
      <c r="A39" s="3" t="s">
        <v>23</v>
      </c>
      <c r="C39" s="4"/>
      <c r="N39">
        <f t="shared" si="8"/>
        <v>9.349999999999993</v>
      </c>
      <c r="O39" s="4">
        <f t="shared" si="3"/>
        <v>204.3500937499995</v>
      </c>
      <c r="P39">
        <f t="shared" si="4"/>
        <v>0.008647959834987007</v>
      </c>
      <c r="Q39">
        <f t="shared" si="9"/>
        <v>0.008649206690699832</v>
      </c>
      <c r="R39" t="e">
        <f t="shared" si="5"/>
        <v>#DIV/0!</v>
      </c>
      <c r="S39">
        <f t="shared" si="6"/>
        <v>0.008147920883162527</v>
      </c>
      <c r="T39">
        <f t="shared" si="7"/>
        <v>0.008614629655631869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8"/>
        <v>9.359999999999992</v>
      </c>
      <c r="O40" s="4">
        <f t="shared" si="3"/>
        <v>205.0064639999995</v>
      </c>
      <c r="P40">
        <f t="shared" si="4"/>
        <v>0.008667122926873955</v>
      </c>
      <c r="Q40">
        <f t="shared" si="9"/>
        <v>0.00866834976371089</v>
      </c>
      <c r="R40" t="e">
        <f t="shared" si="5"/>
        <v>#DIV/0!</v>
      </c>
      <c r="S40">
        <f t="shared" si="6"/>
        <v>0.008168251422086794</v>
      </c>
      <c r="T40">
        <f t="shared" si="7"/>
        <v>0.008633952411861419</v>
      </c>
    </row>
    <row r="41" spans="3:20" ht="12.75">
      <c r="C41" s="4">
        <f aca="true" t="shared" si="12" ref="C41:C46">((A41)^3)/4</f>
        <v>0</v>
      </c>
      <c r="D41" t="e">
        <f aca="true" t="shared" si="13" ref="D41:D46">(B41-($F$42*$H$42)*((1/($G$42*($G$42-1)))*($H$42/C41)^($G$42-1)+C41/($G$42*$H$42)-1/($G$42-1))-$I$42)^2</f>
        <v>#DIV/0!</v>
      </c>
      <c r="K41">
        <f>((H42*4)^(1/3))*0.5291772083</f>
        <v>0</v>
      </c>
      <c r="N41">
        <f t="shared" si="8"/>
        <v>9.369999999999992</v>
      </c>
      <c r="O41" s="4">
        <f t="shared" si="3"/>
        <v>205.66423824999947</v>
      </c>
      <c r="P41">
        <f t="shared" si="4"/>
        <v>0.008684999737672637</v>
      </c>
      <c r="Q41">
        <f t="shared" si="9"/>
        <v>0.008686205738919522</v>
      </c>
      <c r="R41" t="e">
        <f t="shared" si="5"/>
        <v>#DIV/0!</v>
      </c>
      <c r="S41">
        <f t="shared" si="6"/>
        <v>0.008187292537145598</v>
      </c>
      <c r="T41">
        <f t="shared" si="7"/>
        <v>0.008651982814720321</v>
      </c>
    </row>
    <row r="42" spans="3:20" ht="12.75">
      <c r="C42" s="4">
        <f t="shared" si="12"/>
        <v>0</v>
      </c>
      <c r="D42" t="e">
        <f t="shared" si="13"/>
        <v>#DIV/0!</v>
      </c>
      <c r="H42" s="4"/>
      <c r="K42" s="10" t="s">
        <v>19</v>
      </c>
      <c r="N42">
        <f t="shared" si="8"/>
        <v>9.379999999999992</v>
      </c>
      <c r="O42" s="4">
        <f t="shared" si="3"/>
        <v>206.32341799999946</v>
      </c>
      <c r="P42">
        <f t="shared" si="4"/>
        <v>0.008701617090778595</v>
      </c>
      <c r="Q42">
        <f t="shared" si="9"/>
        <v>0.008702801496171865</v>
      </c>
      <c r="R42" t="e">
        <f t="shared" si="5"/>
        <v>#DIV/0!</v>
      </c>
      <c r="S42">
        <f t="shared" si="6"/>
        <v>0.008205070608008236</v>
      </c>
      <c r="T42">
        <f t="shared" si="7"/>
        <v>0.008668748086815305</v>
      </c>
    </row>
    <row r="43" spans="3:20" ht="12.75">
      <c r="C43" s="4">
        <f t="shared" si="12"/>
        <v>0</v>
      </c>
      <c r="D43" t="e">
        <f t="shared" si="13"/>
        <v>#DIV/0!</v>
      </c>
      <c r="K43">
        <f>F42*(-14710.5013544)</f>
        <v>0</v>
      </c>
      <c r="N43">
        <f t="shared" si="8"/>
        <v>9.389999999999992</v>
      </c>
      <c r="O43" s="4">
        <f t="shared" si="3"/>
        <v>206.98400474999946</v>
      </c>
      <c r="P43">
        <f t="shared" si="4"/>
        <v>0.008717001181441553</v>
      </c>
      <c r="Q43">
        <f t="shared" si="9"/>
        <v>0.008718163285022862</v>
      </c>
      <c r="R43" t="e">
        <f t="shared" si="5"/>
        <v>#DIV/0!</v>
      </c>
      <c r="S43">
        <f t="shared" si="6"/>
        <v>0.008221611407655278</v>
      </c>
      <c r="T43">
        <f t="shared" si="7"/>
        <v>0.008684274807800235</v>
      </c>
    </row>
    <row r="44" spans="3:20" ht="12.75">
      <c r="C44" s="4">
        <f t="shared" si="12"/>
        <v>0</v>
      </c>
      <c r="D44" t="e">
        <f t="shared" si="13"/>
        <v>#DIV/0!</v>
      </c>
      <c r="N44">
        <f t="shared" si="8"/>
        <v>9.399999999999991</v>
      </c>
      <c r="O44" s="4">
        <f t="shared" si="3"/>
        <v>207.64599999999945</v>
      </c>
      <c r="P44">
        <f t="shared" si="4"/>
        <v>0.008731177592074736</v>
      </c>
      <c r="Q44">
        <f t="shared" si="9"/>
        <v>0.008732316740117207</v>
      </c>
      <c r="R44" t="e">
        <f t="shared" si="5"/>
        <v>#DIV/0!</v>
      </c>
      <c r="S44">
        <f t="shared" si="6"/>
        <v>0.00823694011691077</v>
      </c>
      <c r="T44">
        <f t="shared" si="7"/>
        <v>0.008698588930175824</v>
      </c>
    </row>
    <row r="45" spans="3:20" ht="12.75">
      <c r="C45" s="4">
        <f t="shared" si="12"/>
        <v>0</v>
      </c>
      <c r="D45" t="e">
        <f t="shared" si="13"/>
        <v>#DIV/0!</v>
      </c>
      <c r="N45">
        <f t="shared" si="8"/>
        <v>9.409999999999991</v>
      </c>
      <c r="O45" s="4">
        <f t="shared" si="3"/>
        <v>208.30940524999943</v>
      </c>
      <c r="P45">
        <f t="shared" si="4"/>
        <v>0.0087441713071753</v>
      </c>
      <c r="Q45">
        <f t="shared" si="9"/>
        <v>0.008745286896179138</v>
      </c>
      <c r="R45" t="e">
        <f t="shared" si="5"/>
        <v>#DIV/0!</v>
      </c>
      <c r="S45">
        <f t="shared" si="6"/>
        <v>0.008251081338611365</v>
      </c>
      <c r="T45">
        <f t="shared" si="7"/>
        <v>0.008711715794684789</v>
      </c>
    </row>
    <row r="46" spans="3:20" ht="12.75">
      <c r="C46" s="4">
        <f t="shared" si="12"/>
        <v>0</v>
      </c>
      <c r="D46" t="e">
        <f t="shared" si="13"/>
        <v>#DIV/0!</v>
      </c>
      <c r="N46">
        <f t="shared" si="8"/>
        <v>9.419999999999991</v>
      </c>
      <c r="O46" s="4">
        <f t="shared" si="3"/>
        <v>208.9742219999994</v>
      </c>
      <c r="P46">
        <f t="shared" si="4"/>
        <v>0.008756006727866257</v>
      </c>
      <c r="Q46">
        <f t="shared" si="9"/>
        <v>0.008757098202621442</v>
      </c>
      <c r="R46" t="e">
        <f t="shared" si="5"/>
        <v>#DIV/0!</v>
      </c>
      <c r="S46">
        <f t="shared" si="6"/>
        <v>0.008264059111421895</v>
      </c>
      <c r="T46">
        <f t="shared" si="7"/>
        <v>0.008723680145313367</v>
      </c>
    </row>
    <row r="47" spans="3:20" ht="12.75">
      <c r="C47" s="4"/>
      <c r="D47" s="10" t="s">
        <v>8</v>
      </c>
      <c r="N47">
        <f t="shared" si="8"/>
        <v>9.42999999999999</v>
      </c>
      <c r="O47" s="4">
        <f t="shared" si="3"/>
        <v>209.6404517499994</v>
      </c>
      <c r="P47">
        <f t="shared" si="4"/>
        <v>0.008766707686069792</v>
      </c>
      <c r="Q47">
        <f t="shared" si="9"/>
        <v>0.008767774537783773</v>
      </c>
      <c r="R47" t="e">
        <f t="shared" si="5"/>
        <v>#DIV/0!</v>
      </c>
      <c r="S47">
        <f t="shared" si="6"/>
        <v>0.008275896923306556</v>
      </c>
      <c r="T47">
        <f t="shared" si="7"/>
        <v>0.00873450614390957</v>
      </c>
    </row>
    <row r="48" spans="3:20" ht="12.75">
      <c r="C48" s="4"/>
      <c r="D48" t="e">
        <f>SUM(D41:D46)</f>
        <v>#DIV/0!</v>
      </c>
      <c r="N48">
        <f t="shared" si="8"/>
        <v>9.43999999999999</v>
      </c>
      <c r="O48" s="4">
        <f t="shared" si="3"/>
        <v>210.30809599999938</v>
      </c>
      <c r="P48">
        <f t="shared" si="4"/>
        <v>0.008776297458321711</v>
      </c>
      <c r="Q48">
        <f t="shared" si="9"/>
        <v>0.008777339222810005</v>
      </c>
      <c r="R48" t="e">
        <f t="shared" si="5"/>
        <v>#DIV/0!</v>
      </c>
      <c r="S48">
        <f t="shared" si="6"/>
        <v>0.008286617724664607</v>
      </c>
      <c r="T48">
        <f t="shared" si="7"/>
        <v>0.008744217384428364</v>
      </c>
    </row>
    <row r="49" spans="3:20" ht="12.75">
      <c r="C49" s="4"/>
      <c r="N49">
        <f t="shared" si="8"/>
        <v>9.44999999999999</v>
      </c>
      <c r="O49" s="4">
        <f t="shared" si="3"/>
        <v>210.97715624999938</v>
      </c>
      <c r="P49">
        <f t="shared" si="4"/>
        <v>0.008784798779236533</v>
      </c>
      <c r="Q49">
        <f t="shared" si="9"/>
        <v>0.008785815035174147</v>
      </c>
      <c r="R49" t="e">
        <f t="shared" si="5"/>
        <v>#DIV/0!</v>
      </c>
      <c r="S49">
        <f t="shared" si="6"/>
        <v>0.008296243941139314</v>
      </c>
      <c r="T49">
        <f t="shared" si="7"/>
        <v>0.008752836906813754</v>
      </c>
    </row>
    <row r="50" spans="3:20" ht="12.75">
      <c r="C50" s="4"/>
      <c r="N50">
        <f t="shared" si="8"/>
        <v>9.45999999999999</v>
      </c>
      <c r="O50" s="4">
        <f t="shared" si="3"/>
        <v>211.64763399999936</v>
      </c>
      <c r="P50">
        <f t="shared" si="4"/>
        <v>0.008792233854632322</v>
      </c>
      <c r="Q50">
        <f t="shared" si="9"/>
        <v>0.008793224221864163</v>
      </c>
      <c r="R50" t="e">
        <f t="shared" si="5"/>
        <v>#DIV/0!</v>
      </c>
      <c r="S50">
        <f t="shared" si="6"/>
        <v>0.008304797486108599</v>
      </c>
      <c r="T50">
        <f t="shared" si="7"/>
        <v>0.008760387210527307</v>
      </c>
    </row>
    <row r="51" spans="14:20" ht="12.75">
      <c r="N51">
        <f t="shared" si="8"/>
        <v>9.46999999999999</v>
      </c>
      <c r="O51" s="4">
        <f t="shared" si="3"/>
        <v>212.31953074999933</v>
      </c>
      <c r="P51">
        <f t="shared" si="4"/>
        <v>0.008798624374324276</v>
      </c>
      <c r="Q51">
        <f t="shared" si="9"/>
        <v>0.008799588512232566</v>
      </c>
      <c r="R51" t="e">
        <f t="shared" si="5"/>
        <v>#DIV/0!</v>
      </c>
      <c r="S51">
        <f t="shared" si="6"/>
        <v>0.00831229977286563</v>
      </c>
      <c r="T51">
        <f t="shared" si="7"/>
        <v>0.008766890267732523</v>
      </c>
    </row>
    <row r="52" spans="14:20" ht="12.75">
      <c r="N52">
        <f t="shared" si="8"/>
        <v>9.47999999999999</v>
      </c>
      <c r="O52" s="4">
        <f t="shared" si="3"/>
        <v>212.9928479999993</v>
      </c>
      <c r="P52">
        <f t="shared" si="4"/>
        <v>0.008803991524595758</v>
      </c>
      <c r="Q52">
        <f aca="true" t="shared" si="14" ref="Q52:Q114">($F$24*$H$24)*((1/($G$24*($G$24-1)))*($H$24/O52)^($G$24-1)+O52/($G$24*$H$24)-1/($G$24-1))+$I$24</f>
        <v>0.008804929130522676</v>
      </c>
      <c r="R52" t="e">
        <f t="shared" si="5"/>
        <v>#DIV/0!</v>
      </c>
      <c r="S52">
        <f t="shared" si="6"/>
        <v>0.008318771726497315</v>
      </c>
      <c r="T52">
        <f t="shared" si="7"/>
        <v>0.008772367536144148</v>
      </c>
    </row>
    <row r="53" spans="14:20" ht="12.75">
      <c r="N53">
        <f t="shared" si="8"/>
        <v>9.48999999999999</v>
      </c>
      <c r="O53" s="4">
        <f t="shared" si="3"/>
        <v>213.66758724999931</v>
      </c>
      <c r="P53">
        <f t="shared" si="4"/>
        <v>0.008808356000355195</v>
      </c>
      <c r="Q53">
        <f t="shared" si="14"/>
        <v>0.008809266808078932</v>
      </c>
      <c r="R53" t="e">
        <f t="shared" si="5"/>
        <v>#DIV/0!</v>
      </c>
      <c r="S53">
        <f t="shared" si="6"/>
        <v>0.008324233795468592</v>
      </c>
      <c r="T53">
        <f t="shared" si="7"/>
        <v>0.008776839971551332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8"/>
        <v>9.49999999999999</v>
      </c>
      <c r="O54" s="4">
        <f t="shared" si="3"/>
        <v>214.3437499999993</v>
      </c>
      <c r="P54">
        <f t="shared" si="4"/>
        <v>0.008811738016987116</v>
      </c>
      <c r="Q54">
        <f t="shared" si="14"/>
        <v>0.008812621795249699</v>
      </c>
      <c r="R54" t="e">
        <f t="shared" si="5"/>
        <v>#DIV/0!</v>
      </c>
      <c r="S54">
        <f t="shared" si="6"/>
        <v>0.008328705962920029</v>
      </c>
      <c r="T54">
        <f t="shared" si="7"/>
        <v>0.00878032804002312</v>
      </c>
    </row>
    <row r="55" spans="1:20" ht="18">
      <c r="A55" s="3" t="s">
        <v>20</v>
      </c>
      <c r="C55" s="4"/>
      <c r="N55">
        <f t="shared" si="8"/>
        <v>9.50999999999999</v>
      </c>
      <c r="O55" s="4">
        <f t="shared" si="3"/>
        <v>215.02133774999925</v>
      </c>
      <c r="P55">
        <f t="shared" si="4"/>
        <v>0.008814157321905327</v>
      </c>
      <c r="Q55">
        <f t="shared" si="14"/>
        <v>0.008815013872990456</v>
      </c>
      <c r="R55" t="e">
        <f t="shared" si="5"/>
        <v>#DIV/0!</v>
      </c>
      <c r="S55">
        <f t="shared" si="6"/>
        <v>0.008332207757686129</v>
      </c>
      <c r="T55">
        <f t="shared" si="7"/>
        <v>0.008782851729804817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8"/>
        <v>9.519999999999989</v>
      </c>
      <c r="O56" s="4">
        <f t="shared" si="3"/>
        <v>215.70035199999927</v>
      </c>
      <c r="P56">
        <f t="shared" si="4"/>
        <v>0.008815633205815973</v>
      </c>
      <c r="Q56">
        <f t="shared" si="14"/>
        <v>0.008816462364175345</v>
      </c>
      <c r="R56" t="e">
        <f t="shared" si="5"/>
        <v>#DIV/0!</v>
      </c>
      <c r="S56">
        <f t="shared" si="6"/>
        <v>0.008334758265041549</v>
      </c>
      <c r="T56">
        <f t="shared" si="7"/>
        <v>0.008784430562913243</v>
      </c>
    </row>
    <row r="57" spans="1:20" ht="12.75">
      <c r="A57">
        <v>9.03</v>
      </c>
      <c r="B57" s="13">
        <v>0.00662109767753804</v>
      </c>
      <c r="C57" s="4">
        <f aca="true" t="shared" si="15" ref="C57:C62">((A57)^3)/4</f>
        <v>184.07858174999998</v>
      </c>
      <c r="D57">
        <f aca="true" t="shared" si="16" ref="D57:D62">(B57-($F$58*$H$58)*((1/($G$58*($G$58-1)))*($H$58/C57)^($G$58-1)+C57/($G$58*$H$58)-1/($G$58-1))-$I$58)^2</f>
        <v>4.245018423809769E-13</v>
      </c>
      <c r="K57" s="11" t="s">
        <v>10</v>
      </c>
      <c r="N57">
        <f t="shared" si="8"/>
        <v>9.529999999999989</v>
      </c>
      <c r="O57" s="4">
        <f t="shared" si="3"/>
        <v>216.3807942499992</v>
      </c>
      <c r="P57">
        <f t="shared" si="4"/>
        <v>0.008816184513698151</v>
      </c>
      <c r="Q57">
        <f t="shared" si="14"/>
        <v>0.00881698614462467</v>
      </c>
      <c r="R57" t="e">
        <f t="shared" si="5"/>
        <v>#DIV/0!</v>
      </c>
      <c r="S57">
        <f t="shared" si="6"/>
        <v>0.008336376137182243</v>
      </c>
      <c r="T57">
        <f t="shared" si="7"/>
        <v>0.008785083606438851</v>
      </c>
    </row>
    <row r="58" spans="1:20" ht="12.75">
      <c r="A58">
        <v>9.23</v>
      </c>
      <c r="B58" s="13">
        <v>0.00776478814371728</v>
      </c>
      <c r="C58" s="4">
        <f t="shared" si="15"/>
        <v>196.58261675000003</v>
      </c>
      <c r="D58">
        <f t="shared" si="16"/>
        <v>7.891936560753276E-10</v>
      </c>
      <c r="F58">
        <v>-0.00041525247089710594</v>
      </c>
      <c r="G58">
        <v>7.24310187526003</v>
      </c>
      <c r="H58" s="4">
        <v>217.25529373273568</v>
      </c>
      <c r="I58">
        <v>0.008337115150894662</v>
      </c>
      <c r="K58">
        <f>((H58*4)^(1/3))*0.5291772083</f>
        <v>5.049843476768317</v>
      </c>
      <c r="N58">
        <f t="shared" si="8"/>
        <v>9.539999999999988</v>
      </c>
      <c r="O58" s="4">
        <f t="shared" si="3"/>
        <v>217.0626659999992</v>
      </c>
      <c r="P58">
        <f t="shared" si="4"/>
        <v>0.008815829655509325</v>
      </c>
      <c r="Q58">
        <f t="shared" si="14"/>
        <v>0.008816603653855691</v>
      </c>
      <c r="R58" t="e">
        <f t="shared" si="5"/>
        <v>#DIV/0!</v>
      </c>
      <c r="S58">
        <f t="shared" si="6"/>
        <v>0.008337079603448264</v>
      </c>
      <c r="T58">
        <f t="shared" si="7"/>
        <v>0.008784829483562453</v>
      </c>
    </row>
    <row r="59" spans="1:20" ht="12.75">
      <c r="A59">
        <v>9.43</v>
      </c>
      <c r="B59" s="13">
        <v>0.00831696872182874</v>
      </c>
      <c r="C59" s="4">
        <f t="shared" si="15"/>
        <v>209.64045174999998</v>
      </c>
      <c r="D59">
        <f t="shared" si="16"/>
        <v>1.6868926338460456E-09</v>
      </c>
      <c r="K59" s="10" t="s">
        <v>19</v>
      </c>
      <c r="N59">
        <f t="shared" si="8"/>
        <v>9.549999999999988</v>
      </c>
      <c r="O59" s="4">
        <f t="shared" si="3"/>
        <v>217.74596874999918</v>
      </c>
      <c r="P59">
        <f t="shared" si="4"/>
        <v>0.008814586616622832</v>
      </c>
      <c r="Q59">
        <f t="shared" si="14"/>
        <v>0.008815332905564088</v>
      </c>
      <c r="R59" t="e">
        <f t="shared" si="5"/>
        <v>#DIV/0!</v>
      </c>
      <c r="S59">
        <f t="shared" si="6"/>
        <v>0.00833688648029496</v>
      </c>
      <c r="T59">
        <f t="shared" si="7"/>
        <v>0.008783686384293948</v>
      </c>
    </row>
    <row r="60" spans="1:20" ht="12.75">
      <c r="A60">
        <v>9.63</v>
      </c>
      <c r="B60" s="13">
        <v>0.00822097192180137</v>
      </c>
      <c r="C60" s="4">
        <f t="shared" si="15"/>
        <v>223.26408675000008</v>
      </c>
      <c r="D60">
        <f t="shared" si="16"/>
        <v>7.073073031736766E-09</v>
      </c>
      <c r="K60">
        <f>F58*(-14710.5013544)</f>
        <v>6.108572035549823</v>
      </c>
      <c r="N60">
        <f t="shared" si="8"/>
        <v>9.559999999999988</v>
      </c>
      <c r="O60" s="4">
        <f t="shared" si="3"/>
        <v>218.43070399999917</v>
      </c>
      <c r="P60">
        <f t="shared" si="4"/>
        <v>0.008812472968004397</v>
      </c>
      <c r="Q60">
        <f t="shared" si="14"/>
        <v>0.008813191497842945</v>
      </c>
      <c r="R60" t="e">
        <f t="shared" si="5"/>
        <v>#DIV/0!</v>
      </c>
      <c r="S60">
        <f t="shared" si="6"/>
        <v>0.008335814181018893</v>
      </c>
      <c r="T60">
        <f t="shared" si="7"/>
        <v>0.008781672075940475</v>
      </c>
    </row>
    <row r="61" spans="1:20" ht="12.75">
      <c r="A61">
        <v>9.83</v>
      </c>
      <c r="B61" s="13">
        <v>0.00811420120204786</v>
      </c>
      <c r="C61" s="4">
        <f t="shared" si="15"/>
        <v>237.46552175</v>
      </c>
      <c r="D61">
        <f t="shared" si="16"/>
        <v>7.333020170938191E-09</v>
      </c>
      <c r="N61">
        <f t="shared" si="8"/>
        <v>9.569999999999988</v>
      </c>
      <c r="O61" s="4">
        <f t="shared" si="3"/>
        <v>219.11687324999914</v>
      </c>
      <c r="P61">
        <f t="shared" si="4"/>
        <v>0.008809505876134431</v>
      </c>
      <c r="Q61">
        <f t="shared" si="14"/>
        <v>0.008810196623146227</v>
      </c>
      <c r="R61" t="e">
        <f t="shared" si="5"/>
        <v>#DIV/0!</v>
      </c>
      <c r="S61">
        <f t="shared" si="6"/>
        <v>0.008333879725244872</v>
      </c>
      <c r="T61">
        <f t="shared" si="7"/>
        <v>0.008778803913310975</v>
      </c>
    </row>
    <row r="62" spans="1:20" ht="12.75">
      <c r="A62">
        <v>10.03</v>
      </c>
      <c r="B62" s="13">
        <v>0.0075252362081386</v>
      </c>
      <c r="C62" s="4">
        <f t="shared" si="15"/>
        <v>252.25675674999994</v>
      </c>
      <c r="D62">
        <f t="shared" si="16"/>
        <v>2.291216319622015E-10</v>
      </c>
      <c r="N62">
        <f t="shared" si="8"/>
        <v>9.579999999999988</v>
      </c>
      <c r="O62" s="4">
        <f t="shared" si="3"/>
        <v>219.80447799999916</v>
      </c>
      <c r="P62">
        <f t="shared" si="4"/>
        <v>0.008805702112682763</v>
      </c>
      <c r="Q62">
        <f t="shared" si="14"/>
        <v>0.008806365078003316</v>
      </c>
      <c r="R62" t="e">
        <f t="shared" si="5"/>
        <v>#DIV/0!</v>
      </c>
      <c r="S62">
        <f t="shared" si="6"/>
        <v>0.008331099748180134</v>
      </c>
      <c r="T62">
        <f t="shared" si="7"/>
        <v>0.008775098848664117</v>
      </c>
    </row>
    <row r="63" spans="3:20" ht="12.75">
      <c r="C63" s="4"/>
      <c r="D63" s="10" t="s">
        <v>8</v>
      </c>
      <c r="N63">
        <f t="shared" si="8"/>
        <v>9.589999999999987</v>
      </c>
      <c r="O63" s="4">
        <f t="shared" si="3"/>
        <v>220.49351974999914</v>
      </c>
      <c r="P63">
        <f t="shared" si="4"/>
        <v>0.00880107806394221</v>
      </c>
      <c r="Q63">
        <f t="shared" si="14"/>
        <v>0.008801713272491109</v>
      </c>
      <c r="R63" t="e">
        <f t="shared" si="5"/>
        <v>#DIV/0!</v>
      </c>
      <c r="S63">
        <f t="shared" si="6"/>
        <v>0.008327490509641657</v>
      </c>
      <c r="T63">
        <f t="shared" si="7"/>
        <v>0.008770573441406306</v>
      </c>
    </row>
    <row r="64" spans="3:20" ht="12.75">
      <c r="C64" s="4"/>
      <c r="D64">
        <f>SUM(D57:D62)</f>
        <v>1.7111725626400912E-08</v>
      </c>
      <c r="N64">
        <f t="shared" si="8"/>
        <v>9.599999999999987</v>
      </c>
      <c r="O64" s="4">
        <f t="shared" si="3"/>
        <v>221.18399999999912</v>
      </c>
      <c r="P64">
        <f t="shared" si="4"/>
        <v>0.008795649740027235</v>
      </c>
      <c r="Q64">
        <f t="shared" si="14"/>
        <v>0.008796257239469966</v>
      </c>
      <c r="R64" t="e">
        <f t="shared" si="5"/>
        <v>#DIV/0!</v>
      </c>
      <c r="S64">
        <f t="shared" si="6"/>
        <v>0.008323067902862375</v>
      </c>
      <c r="T64">
        <f t="shared" si="7"/>
        <v>0.008765243867546263</v>
      </c>
    </row>
    <row r="65" spans="3:20" ht="12.75">
      <c r="C65" s="4"/>
      <c r="N65">
        <f t="shared" si="8"/>
        <v>9.609999999999987</v>
      </c>
      <c r="O65" s="4">
        <f t="shared" si="3"/>
        <v>221.8759202499991</v>
      </c>
      <c r="P65">
        <f t="shared" si="4"/>
        <v>0.008789432783843788</v>
      </c>
      <c r="Q65">
        <f t="shared" si="14"/>
        <v>0.008790012643589638</v>
      </c>
      <c r="R65" t="e">
        <f t="shared" si="5"/>
        <v>#DIV/0!</v>
      </c>
      <c r="S65">
        <f t="shared" si="6"/>
        <v>0.008317847463081954</v>
      </c>
      <c r="T65">
        <f t="shared" si="7"/>
        <v>0.008759125928912558</v>
      </c>
    </row>
    <row r="66" spans="3:20" ht="12.75">
      <c r="C66" s="4"/>
      <c r="N66">
        <f t="shared" si="8"/>
        <v>9.619999999999987</v>
      </c>
      <c r="O66" s="4">
        <f t="shared" si="3"/>
        <v>222.56928199999908</v>
      </c>
      <c r="P66">
        <f t="shared" si="4"/>
        <v>0.008782442479836247</v>
      </c>
      <c r="Q66">
        <f t="shared" si="14"/>
        <v>0.008782994790071118</v>
      </c>
      <c r="R66" t="e">
        <f t="shared" si="5"/>
        <v>#DIV/0!</v>
      </c>
      <c r="S66">
        <f t="shared" si="6"/>
        <v>0.008311844375927606</v>
      </c>
      <c r="T66">
        <f t="shared" si="7"/>
        <v>0.008752235062140325</v>
      </c>
    </row>
    <row r="67" spans="14:20" ht="12.75">
      <c r="N67">
        <f t="shared" si="8"/>
        <v>9.629999999999987</v>
      </c>
      <c r="O67" s="4">
        <f t="shared" si="3"/>
        <v>223.26408674999905</v>
      </c>
      <c r="P67">
        <f t="shared" si="4"/>
        <v>0.008774693762517218</v>
      </c>
      <c r="Q67">
        <f t="shared" si="14"/>
        <v>0.00877521863327024</v>
      </c>
      <c r="R67" t="e">
        <f t="shared" si="5"/>
        <v>#DIV/0!</v>
      </c>
      <c r="S67">
        <f t="shared" si="6"/>
        <v>0.008305073485590269</v>
      </c>
      <c r="T67">
        <f t="shared" si="7"/>
        <v>0.008744586347433034</v>
      </c>
    </row>
    <row r="68" spans="14:20" ht="12.75">
      <c r="N68">
        <f t="shared" si="8"/>
        <v>9.639999999999986</v>
      </c>
      <c r="O68" s="4">
        <f t="shared" si="3"/>
        <v>223.96033599999905</v>
      </c>
      <c r="P68">
        <f t="shared" si="4"/>
        <v>0.00876620122478582</v>
      </c>
      <c r="Q68">
        <f t="shared" si="14"/>
        <v>0.008766698785028627</v>
      </c>
      <c r="R68" t="e">
        <f t="shared" si="5"/>
        <v>#DIV/0!</v>
      </c>
      <c r="S68">
        <f t="shared" si="6"/>
        <v>0.008297549302801395</v>
      </c>
      <c r="T68">
        <f t="shared" si="7"/>
        <v>0.00873619451710534</v>
      </c>
    </row>
    <row r="69" spans="14:20" ht="12.75">
      <c r="N69">
        <f t="shared" si="8"/>
        <v>9.649999999999986</v>
      </c>
      <c r="O69" s="4">
        <f aca="true" t="shared" si="17" ref="O69:O114">((N69)^3)/4</f>
        <v>224.65803124999903</v>
      </c>
      <c r="P69">
        <f aca="true" t="shared" si="18" ref="P69:P114">($F$6*$H$6)*((1/($G$6*($G$6-1)))*($H$6/O69)^($G$6-1)+O69/($G$6*$H$6)-1/($G$6-1))+$I$6</f>
        <v>0.008756979126039888</v>
      </c>
      <c r="Q69">
        <f t="shared" si="14"/>
        <v>0.008757449522817567</v>
      </c>
      <c r="R69" t="e">
        <f aca="true" t="shared" si="19" ref="R69:R114">($F$42*$H$42)*((1/($G$42*($G$42-1)))*($H$42/O69)^($G$42-1)+O69/($G$42*$H$42)-1/($G$42-1))+$I$42</f>
        <v>#DIV/0!</v>
      </c>
      <c r="S69">
        <f aca="true" t="shared" si="20" ref="S69:S114">($F$58*$H$58)*((1/($G$58*($G$58-1)))*($H$58/O69)^($G$58-1)+O69/($G$58*$H$58)-1/($G$58-1))+$I$58</f>
        <v>0.008289286012615348</v>
      </c>
      <c r="T69">
        <f aca="true" t="shared" si="21" ref="T69:T114">($F$77*$H$77)*((1/($G$77*($G$77-1)))*($H$77/O69)^($G$77-1)+O69/($G$77*$H$77)-1/($G$77-1))+$I$77</f>
        <v>0.008727073963912585</v>
      </c>
    </row>
    <row r="70" spans="14:20" ht="12.75">
      <c r="N70">
        <f>N69+0.01</f>
        <v>9.659999999999986</v>
      </c>
      <c r="O70" s="4">
        <f t="shared" si="17"/>
        <v>225.35717399999902</v>
      </c>
      <c r="P70">
        <f t="shared" si="18"/>
        <v>0.008747041400087412</v>
      </c>
      <c r="Q70">
        <f t="shared" si="14"/>
        <v>0.00874748479768003</v>
      </c>
      <c r="R70" t="e">
        <f t="shared" si="19"/>
        <v>#DIV/0!</v>
      </c>
      <c r="S70">
        <f t="shared" si="20"/>
        <v>0.008280297482002392</v>
      </c>
      <c r="T70">
        <f t="shared" si="21"/>
        <v>0.008717238749172528</v>
      </c>
    </row>
    <row r="71" spans="14:20" ht="12.75">
      <c r="N71">
        <f aca="true" t="shared" si="22" ref="N71:N114">N70+0.01</f>
        <v>9.669999999999986</v>
      </c>
      <c r="O71" s="4">
        <f t="shared" si="17"/>
        <v>226.057765749999</v>
      </c>
      <c r="P71">
        <f t="shared" si="18"/>
        <v>0.008736401662862396</v>
      </c>
      <c r="Q71">
        <f t="shared" si="14"/>
        <v>0.008736818241976148</v>
      </c>
      <c r="R71" t="e">
        <f t="shared" si="19"/>
        <v>#DIV/0!</v>
      </c>
      <c r="S71">
        <f t="shared" si="20"/>
        <v>0.008270597267257087</v>
      </c>
      <c r="T71">
        <f t="shared" si="21"/>
        <v>0.008706702610684708</v>
      </c>
    </row>
    <row r="72" spans="14:20" ht="12.75">
      <c r="N72">
        <f t="shared" si="22"/>
        <v>9.679999999999986</v>
      </c>
      <c r="O72" s="4">
        <f t="shared" si="17"/>
        <v>226.75980799999897</v>
      </c>
      <c r="P72">
        <f t="shared" si="18"/>
        <v>0.008725073219950159</v>
      </c>
      <c r="Q72">
        <f t="shared" si="14"/>
        <v>0.008725463176937174</v>
      </c>
      <c r="R72" t="e">
        <f t="shared" si="19"/>
        <v>#DIV/0!</v>
      </c>
      <c r="S72">
        <f t="shared" si="20"/>
        <v>0.008260198621226655</v>
      </c>
      <c r="T72">
        <f t="shared" si="21"/>
        <v>0.008695478970452688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2"/>
        <v>9.689999999999985</v>
      </c>
      <c r="O73" s="4">
        <f t="shared" si="17"/>
        <v>227.46330224999897</v>
      </c>
      <c r="P73">
        <f t="shared" si="18"/>
        <v>0.008713069073926955</v>
      </c>
      <c r="Q73">
        <f t="shared" si="14"/>
        <v>0.008713432620032808</v>
      </c>
      <c r="R73" t="e">
        <f t="shared" si="19"/>
        <v>#DIV/0!</v>
      </c>
      <c r="S73">
        <f t="shared" si="20"/>
        <v>0.008249114500364032</v>
      </c>
      <c r="T73">
        <f t="shared" si="21"/>
        <v>0.0086835809422142</v>
      </c>
    </row>
    <row r="74" spans="1:20" ht="18">
      <c r="A74" s="3" t="s">
        <v>17</v>
      </c>
      <c r="C74" s="4"/>
      <c r="N74">
        <f t="shared" si="22"/>
        <v>9.699999999999985</v>
      </c>
      <c r="O74" s="4">
        <f t="shared" si="17"/>
        <v>228.16824999999892</v>
      </c>
      <c r="P74">
        <f t="shared" si="18"/>
        <v>0.008700401931518718</v>
      </c>
      <c r="Q74">
        <f t="shared" si="14"/>
        <v>0.008700739292156763</v>
      </c>
      <c r="R74" t="e">
        <f t="shared" si="19"/>
        <v>#DIV/0!</v>
      </c>
      <c r="S74">
        <f t="shared" si="20"/>
        <v>0.008237357571609887</v>
      </c>
      <c r="T74">
        <f t="shared" si="21"/>
        <v>0.008671021338784328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2"/>
        <v>9.709999999999985</v>
      </c>
      <c r="O75" s="4">
        <f t="shared" si="17"/>
        <v>228.87465274999894</v>
      </c>
      <c r="P75">
        <f t="shared" si="18"/>
        <v>0.008687084210583514</v>
      </c>
      <c r="Q75">
        <f t="shared" si="14"/>
        <v>0.008687395624635174</v>
      </c>
      <c r="R75" t="e">
        <f t="shared" si="19"/>
        <v>#DIV/0!</v>
      </c>
      <c r="S75">
        <f t="shared" si="20"/>
        <v>0.008224940219108015</v>
      </c>
      <c r="T75">
        <f t="shared" si="21"/>
        <v>0.008657812679216354</v>
      </c>
    </row>
    <row r="76" spans="1:20" ht="12.75">
      <c r="A76" s="12">
        <v>9.03</v>
      </c>
      <c r="B76" s="13">
        <v>0.0071109707960062</v>
      </c>
      <c r="C76" s="4">
        <f aca="true" t="shared" si="23" ref="C76:C81">((A76)^3)/4</f>
        <v>184.07858174999998</v>
      </c>
      <c r="D76">
        <f aca="true" t="shared" si="24" ref="D76:D81">(B76-($F$77*$H$77)*((1/($G$77*($G$77-1)))*($H$77/C76)^($G$77-1)+C76/($G$77*$H$77)-1/($G$77-1))-$I$77)^2</f>
        <v>4.2321218795457156E-13</v>
      </c>
      <c r="K76" s="11" t="s">
        <v>10</v>
      </c>
      <c r="N76">
        <f t="shared" si="22"/>
        <v>9.719999999999985</v>
      </c>
      <c r="O76" s="4">
        <f t="shared" si="17"/>
        <v>229.5825119999989</v>
      </c>
      <c r="P76">
        <f t="shared" si="18"/>
        <v>0.008673128046922293</v>
      </c>
      <c r="Q76">
        <f t="shared" si="14"/>
        <v>0.008673413766062434</v>
      </c>
      <c r="R76" t="e">
        <f t="shared" si="19"/>
        <v>#DIV/0!</v>
      </c>
      <c r="S76">
        <f t="shared" si="20"/>
        <v>0.008211874550758275</v>
      </c>
      <c r="T76">
        <f t="shared" si="21"/>
        <v>0.008643967195785165</v>
      </c>
    </row>
    <row r="77" spans="1:20" ht="12.75">
      <c r="A77">
        <v>9.23</v>
      </c>
      <c r="B77" s="13">
        <v>0.00826832985823955</v>
      </c>
      <c r="C77" s="4">
        <f t="shared" si="23"/>
        <v>196.58261675000003</v>
      </c>
      <c r="D77">
        <f t="shared" si="24"/>
        <v>7.629278240180514E-12</v>
      </c>
      <c r="F77">
        <v>-0.0004210990761762678</v>
      </c>
      <c r="G77">
        <v>7.441772893345701</v>
      </c>
      <c r="H77" s="4">
        <v>216.52862248290097</v>
      </c>
      <c r="I77">
        <v>0.008785104897074424</v>
      </c>
      <c r="K77">
        <f>((H77*4)^(1/3))*0.5291772083</f>
        <v>5.044206981970209</v>
      </c>
      <c r="N77">
        <f t="shared" si="22"/>
        <v>9.729999999999984</v>
      </c>
      <c r="O77" s="4">
        <f t="shared" si="17"/>
        <v>230.2918292499989</v>
      </c>
      <c r="P77">
        <f t="shared" si="18"/>
        <v>0.008658545300922254</v>
      </c>
      <c r="Q77">
        <f t="shared" si="14"/>
        <v>0.008658805588968825</v>
      </c>
      <c r="R77" t="e">
        <f t="shared" si="19"/>
        <v>#DIV/0!</v>
      </c>
      <c r="S77">
        <f t="shared" si="20"/>
        <v>0.008198172404611143</v>
      </c>
      <c r="T77">
        <f t="shared" si="21"/>
        <v>0.008629496840797644</v>
      </c>
    </row>
    <row r="78" spans="1:20" ht="12.75">
      <c r="A78">
        <v>9.43</v>
      </c>
      <c r="B78" s="13">
        <v>0.00873456103995806</v>
      </c>
      <c r="C78" s="4">
        <f t="shared" si="23"/>
        <v>209.64045174999998</v>
      </c>
      <c r="D78">
        <f t="shared" si="24"/>
        <v>3.013576138858306E-15</v>
      </c>
      <c r="K78" s="10" t="s">
        <v>19</v>
      </c>
      <c r="N78">
        <f t="shared" si="22"/>
        <v>9.739999999999984</v>
      </c>
      <c r="O78" s="4">
        <f t="shared" si="17"/>
        <v>231.00260599999888</v>
      </c>
      <c r="P78">
        <f t="shared" si="18"/>
        <v>0.008643347564037156</v>
      </c>
      <c r="Q78">
        <f t="shared" si="14"/>
        <v>0.008643582696324344</v>
      </c>
      <c r="R78" t="e">
        <f t="shared" si="19"/>
        <v>#DIV/0!</v>
      </c>
      <c r="S78">
        <f t="shared" si="20"/>
        <v>0.008183845355107928</v>
      </c>
      <c r="T78">
        <f t="shared" si="21"/>
        <v>0.008614413293234603</v>
      </c>
    </row>
    <row r="79" spans="1:20" ht="12.75">
      <c r="A79">
        <v>9.63</v>
      </c>
      <c r="B79" s="13">
        <v>0.00876226180440653</v>
      </c>
      <c r="C79" s="4">
        <f t="shared" si="23"/>
        <v>223.26408675000008</v>
      </c>
      <c r="D79">
        <f t="shared" si="24"/>
        <v>3.1242177922231944E-10</v>
      </c>
      <c r="K79">
        <f>F77*(-14710.5013544)</f>
        <v>6.194578530427576</v>
      </c>
      <c r="N79">
        <f t="shared" si="22"/>
        <v>9.749999999999984</v>
      </c>
      <c r="O79" s="4">
        <f t="shared" si="17"/>
        <v>231.71484374999886</v>
      </c>
      <c r="P79">
        <f t="shared" si="18"/>
        <v>0.00862754616510871</v>
      </c>
      <c r="Q79">
        <f t="shared" si="14"/>
        <v>0.008627756427882783</v>
      </c>
      <c r="R79" t="e">
        <f t="shared" si="19"/>
        <v>#DIV/0!</v>
      </c>
      <c r="S79">
        <f t="shared" si="20"/>
        <v>0.008168904719170441</v>
      </c>
      <c r="T79">
        <f t="shared" si="21"/>
        <v>0.00859872796522854</v>
      </c>
    </row>
    <row r="80" spans="1:20" ht="12.75">
      <c r="A80">
        <v>9.83</v>
      </c>
      <c r="B80" s="13">
        <v>0.0084276204236886</v>
      </c>
      <c r="C80" s="4">
        <f t="shared" si="23"/>
        <v>237.46552175</v>
      </c>
      <c r="D80">
        <f t="shared" si="24"/>
        <v>6.374150655602763E-10</v>
      </c>
      <c r="N80">
        <f t="shared" si="22"/>
        <v>9.759999999999984</v>
      </c>
      <c r="O80" s="4">
        <f t="shared" si="17"/>
        <v>232.42854399999885</v>
      </c>
      <c r="P80">
        <f t="shared" si="18"/>
        <v>0.008611152176533144</v>
      </c>
      <c r="Q80">
        <f t="shared" si="14"/>
        <v>0.008611337866370276</v>
      </c>
      <c r="R80" t="e">
        <f t="shared" si="19"/>
        <v>#DIV/0!</v>
      </c>
      <c r="S80">
        <f t="shared" si="20"/>
        <v>0.008153361562143987</v>
      </c>
      <c r="T80">
        <f t="shared" si="21"/>
        <v>0.008582452008381461</v>
      </c>
    </row>
    <row r="81" spans="1:20" ht="12.75">
      <c r="A81">
        <v>10.03</v>
      </c>
      <c r="B81" s="13">
        <v>0.00796392456979333</v>
      </c>
      <c r="C81" s="4">
        <f t="shared" si="23"/>
        <v>252.25675674999994</v>
      </c>
      <c r="D81">
        <f t="shared" si="24"/>
        <v>9.27044938850675E-11</v>
      </c>
      <c r="N81">
        <f t="shared" si="22"/>
        <v>9.769999999999984</v>
      </c>
      <c r="O81" s="4">
        <f t="shared" si="17"/>
        <v>233.1437082499988</v>
      </c>
      <c r="P81">
        <f t="shared" si="18"/>
        <v>0.008594176420276815</v>
      </c>
      <c r="Q81">
        <f t="shared" si="14"/>
        <v>0.008594337843522171</v>
      </c>
      <c r="R81" t="e">
        <f t="shared" si="19"/>
        <v>#DIV/0!</v>
      </c>
      <c r="S81">
        <f t="shared" si="20"/>
        <v>0.008137226703597285</v>
      </c>
      <c r="T81">
        <f t="shared" si="21"/>
        <v>0.008565596319926873</v>
      </c>
    </row>
    <row r="82" spans="3:20" ht="12.75">
      <c r="C82" s="4"/>
      <c r="D82" s="10" t="s">
        <v>8</v>
      </c>
      <c r="N82">
        <f t="shared" si="22"/>
        <v>9.779999999999983</v>
      </c>
      <c r="O82" s="4">
        <f t="shared" si="17"/>
        <v>233.8603379999988</v>
      </c>
      <c r="P82">
        <f t="shared" si="18"/>
        <v>0.008576629473744806</v>
      </c>
      <c r="Q82">
        <f t="shared" si="14"/>
        <v>0.008576766945972172</v>
      </c>
      <c r="R82" t="e">
        <f t="shared" si="19"/>
        <v>#DIV/0!</v>
      </c>
      <c r="S82">
        <f t="shared" si="20"/>
        <v>0.008120510722982964</v>
      </c>
      <c r="T82">
        <f t="shared" si="21"/>
        <v>0.00854817154873992</v>
      </c>
    </row>
    <row r="83" spans="3:20" ht="12.75">
      <c r="C83" s="4"/>
      <c r="D83">
        <f>SUM(D76:D81)</f>
        <v>1.0505968426719372E-09</v>
      </c>
      <c r="N83">
        <f t="shared" si="22"/>
        <v>9.789999999999983</v>
      </c>
      <c r="O83" s="4">
        <f t="shared" si="17"/>
        <v>234.5784347499988</v>
      </c>
      <c r="P83">
        <f t="shared" si="18"/>
        <v>0.008558521675506175</v>
      </c>
      <c r="Q83">
        <f t="shared" si="14"/>
        <v>0.008558635520997454</v>
      </c>
      <c r="R83" t="e">
        <f t="shared" si="19"/>
        <v>#DIV/0!</v>
      </c>
      <c r="S83">
        <f t="shared" si="20"/>
        <v>0.008103223965162066</v>
      </c>
      <c r="T83">
        <f t="shared" si="21"/>
        <v>0.0085301881011996</v>
      </c>
    </row>
    <row r="84" spans="3:20" ht="12.75">
      <c r="C84" s="4"/>
      <c r="N84">
        <f t="shared" si="22"/>
        <v>9.799999999999983</v>
      </c>
      <c r="O84" s="4">
        <f t="shared" si="17"/>
        <v>235.29799999999878</v>
      </c>
      <c r="P84">
        <f t="shared" si="18"/>
        <v>0.008539863130879512</v>
      </c>
      <c r="Q84">
        <f t="shared" si="14"/>
        <v>0.00853995368212347</v>
      </c>
      <c r="R84" t="e">
        <f t="shared" si="19"/>
        <v>#DIV/0!</v>
      </c>
      <c r="S84">
        <f t="shared" si="20"/>
        <v>0.008085376545796002</v>
      </c>
      <c r="T84">
        <f t="shared" si="21"/>
        <v>0.008511656146906826</v>
      </c>
    </row>
    <row r="85" spans="3:20" ht="12.75">
      <c r="C85" s="4"/>
      <c r="N85">
        <f t="shared" si="22"/>
        <v>9.809999999999983</v>
      </c>
      <c r="O85" s="4">
        <f t="shared" si="17"/>
        <v>236.01903524999878</v>
      </c>
      <c r="P85">
        <f t="shared" si="18"/>
        <v>0.008520663717382384</v>
      </c>
      <c r="Q85">
        <f t="shared" si="14"/>
        <v>0.008520731314591965</v>
      </c>
      <c r="R85" t="e">
        <f t="shared" si="19"/>
        <v>#DIV/0!</v>
      </c>
      <c r="S85">
        <f t="shared" si="20"/>
        <v>0.008066978356609248</v>
      </c>
      <c r="T85">
        <f t="shared" si="21"/>
        <v>0.008492585624261991</v>
      </c>
    </row>
    <row r="86" spans="14:20" ht="12.75">
      <c r="N86">
        <f t="shared" si="22"/>
        <v>9.819999999999983</v>
      </c>
      <c r="O86" s="4">
        <f t="shared" si="17"/>
        <v>236.74154199999873</v>
      </c>
      <c r="P86">
        <f t="shared" si="18"/>
        <v>0.008500933090048072</v>
      </c>
      <c r="Q86">
        <f t="shared" si="14"/>
        <v>0.008500978080695703</v>
      </c>
      <c r="R86" t="e">
        <f t="shared" si="19"/>
        <v>#DIV/0!</v>
      </c>
      <c r="S86">
        <f t="shared" si="20"/>
        <v>0.008048039070526036</v>
      </c>
      <c r="T86">
        <f t="shared" si="21"/>
        <v>0.008472986245905683</v>
      </c>
    </row>
    <row r="87" spans="14:20" ht="12.75">
      <c r="N87">
        <f t="shared" si="22"/>
        <v>9.829999999999982</v>
      </c>
      <c r="O87" s="4">
        <f t="shared" si="17"/>
        <v>237.46552174999871</v>
      </c>
      <c r="P87">
        <f t="shared" si="18"/>
        <v>0.008480680686612991</v>
      </c>
      <c r="Q87">
        <f t="shared" si="14"/>
        <v>0.008480703424983272</v>
      </c>
      <c r="R87" t="e">
        <f t="shared" si="19"/>
        <v>#DIV/0!</v>
      </c>
      <c r="S87">
        <f t="shared" si="20"/>
        <v>0.008028568146684102</v>
      </c>
      <c r="T87">
        <f t="shared" si="21"/>
        <v>0.008452867504025977</v>
      </c>
    </row>
    <row r="88" spans="14:20" ht="12.75">
      <c r="N88">
        <f t="shared" si="22"/>
        <v>9.839999999999982</v>
      </c>
      <c r="O88" s="4">
        <f t="shared" si="17"/>
        <v>238.19097599999873</v>
      </c>
      <c r="P88">
        <f t="shared" si="18"/>
        <v>0.008459915732578087</v>
      </c>
      <c r="Q88">
        <f t="shared" si="14"/>
        <v>0.008459916579337262</v>
      </c>
      <c r="R88" t="e">
        <f t="shared" si="19"/>
        <v>#DIV/0!</v>
      </c>
      <c r="S88">
        <f t="shared" si="20"/>
        <v>0.008008574835328694</v>
      </c>
      <c r="T88">
        <f t="shared" si="21"/>
        <v>0.008432238675535794</v>
      </c>
    </row>
    <row r="89" spans="14:20" ht="12.75">
      <c r="N89">
        <f t="shared" si="22"/>
        <v>9.849999999999982</v>
      </c>
      <c r="O89" s="4">
        <f t="shared" si="17"/>
        <v>238.91790624999868</v>
      </c>
      <c r="P89">
        <f t="shared" si="18"/>
        <v>0.008438647246147311</v>
      </c>
      <c r="Q89">
        <f t="shared" si="14"/>
        <v>0.008438626567929045</v>
      </c>
      <c r="R89" t="e">
        <f t="shared" si="19"/>
        <v>#DIV/0!</v>
      </c>
      <c r="S89">
        <f t="shared" si="20"/>
        <v>0.007988068182589665</v>
      </c>
      <c r="T89">
        <f t="shared" si="21"/>
        <v>0.008411108827123528</v>
      </c>
    </row>
    <row r="90" spans="14:20" ht="12.75">
      <c r="N90">
        <f t="shared" si="22"/>
        <v>9.859999999999982</v>
      </c>
      <c r="O90" s="4">
        <f t="shared" si="17"/>
        <v>239.64631399999868</v>
      </c>
      <c r="P90">
        <f t="shared" si="18"/>
        <v>0.008416884043046398</v>
      </c>
      <c r="Q90">
        <f t="shared" si="14"/>
        <v>0.008416842212053197</v>
      </c>
      <c r="R90" t="e">
        <f t="shared" si="19"/>
        <v>#DIV/0!</v>
      </c>
      <c r="S90">
        <f t="shared" si="20"/>
        <v>0.007967057035144661</v>
      </c>
      <c r="T90">
        <f t="shared" si="21"/>
        <v>0.008389486820180255</v>
      </c>
    </row>
    <row r="91" spans="14:20" ht="12.75">
      <c r="N91">
        <f t="shared" si="22"/>
        <v>9.869999999999981</v>
      </c>
      <c r="O91" s="4">
        <f t="shared" si="17"/>
        <v>240.37620074999865</v>
      </c>
      <c r="P91">
        <f t="shared" si="18"/>
        <v>0.008394634741224843</v>
      </c>
      <c r="Q91">
        <f t="shared" si="14"/>
        <v>0.00839457213484473</v>
      </c>
      <c r="R91" t="e">
        <f t="shared" si="19"/>
        <v>#DIV/0!</v>
      </c>
      <c r="S91">
        <f t="shared" si="20"/>
        <v>0.007945550044771191</v>
      </c>
      <c r="T91">
        <f t="shared" si="21"/>
        <v>0.008367381315606638</v>
      </c>
    </row>
    <row r="92" spans="14:20" ht="12.75">
      <c r="N92">
        <f t="shared" si="22"/>
        <v>9.879999999999981</v>
      </c>
      <c r="O92" s="4">
        <f t="shared" si="17"/>
        <v>241.10756799999865</v>
      </c>
      <c r="P92">
        <f t="shared" si="18"/>
        <v>0.008371907765444131</v>
      </c>
      <c r="Q92">
        <f t="shared" si="14"/>
        <v>0.008371824765881962</v>
      </c>
      <c r="R92" t="e">
        <f t="shared" si="19"/>
        <v>#DIV/0!</v>
      </c>
      <c r="S92">
        <f t="shared" si="20"/>
        <v>0.007923555672790359</v>
      </c>
      <c r="T92">
        <f t="shared" si="21"/>
        <v>0.00834480077850253</v>
      </c>
    </row>
    <row r="93" spans="14:20" ht="12.75">
      <c r="N93">
        <f t="shared" si="22"/>
        <v>9.889999999999981</v>
      </c>
      <c r="O93" s="4">
        <f t="shared" si="17"/>
        <v>241.84041724999864</v>
      </c>
      <c r="P93">
        <f t="shared" si="18"/>
        <v>0.008348711351755021</v>
      </c>
      <c r="Q93">
        <f t="shared" si="14"/>
        <v>0.00834860834567802</v>
      </c>
      <c r="R93" t="e">
        <f t="shared" si="19"/>
        <v>#DIV/0!</v>
      </c>
      <c r="S93">
        <f t="shared" si="20"/>
        <v>0.007901082194404899</v>
      </c>
      <c r="T93">
        <f t="shared" si="21"/>
        <v>0.008321753482742356</v>
      </c>
    </row>
    <row r="94" spans="14:20" ht="12.75">
      <c r="N94">
        <f t="shared" si="22"/>
        <v>9.89999999999998</v>
      </c>
      <c r="O94" s="4">
        <f t="shared" si="17"/>
        <v>242.5747499999986</v>
      </c>
      <c r="P94">
        <f t="shared" si="18"/>
        <v>0.00832505355186666</v>
      </c>
      <c r="Q94">
        <f t="shared" si="14"/>
        <v>0.008324930930063656</v>
      </c>
      <c r="R94" t="e">
        <f t="shared" si="19"/>
        <v>#DIV/0!</v>
      </c>
      <c r="S94">
        <f t="shared" si="20"/>
        <v>0.007878137702934182</v>
      </c>
      <c r="T94">
        <f t="shared" si="21"/>
        <v>0.008298247515439052</v>
      </c>
    </row>
    <row r="95" spans="14:20" ht="12.75">
      <c r="N95">
        <f t="shared" si="22"/>
        <v>9.90999999999998</v>
      </c>
      <c r="O95" s="4">
        <f t="shared" si="17"/>
        <v>243.31056774999857</v>
      </c>
      <c r="P95">
        <f t="shared" si="18"/>
        <v>0.008300942237410309</v>
      </c>
      <c r="Q95">
        <f t="shared" si="14"/>
        <v>0.008300800394464266</v>
      </c>
      <c r="R95" t="e">
        <f t="shared" si="19"/>
        <v>#DIV/0!</v>
      </c>
      <c r="S95">
        <f t="shared" si="20"/>
        <v>0.007854730113948712</v>
      </c>
      <c r="T95">
        <f t="shared" si="21"/>
        <v>0.008274290781299485</v>
      </c>
    </row>
    <row r="96" spans="14:20" ht="12.75">
      <c r="N96">
        <f t="shared" si="22"/>
        <v>9.91999999999998</v>
      </c>
      <c r="O96" s="4">
        <f t="shared" si="17"/>
        <v>244.04787199999853</v>
      </c>
      <c r="P96">
        <f t="shared" si="18"/>
        <v>0.008276385104100274</v>
      </c>
      <c r="Q96">
        <f t="shared" si="14"/>
        <v>0.008276224438073609</v>
      </c>
      <c r="R96" t="e">
        <f t="shared" si="19"/>
        <v>#DIV/0!</v>
      </c>
      <c r="S96">
        <f t="shared" si="20"/>
        <v>0.007830867169306598</v>
      </c>
      <c r="T96">
        <f t="shared" si="21"/>
        <v>0.008249891006874012</v>
      </c>
    </row>
    <row r="97" spans="14:20" ht="12.75">
      <c r="N97">
        <f t="shared" si="22"/>
        <v>9.92999999999998</v>
      </c>
      <c r="O97" s="4">
        <f t="shared" si="17"/>
        <v>244.78666424999852</v>
      </c>
      <c r="P97">
        <f t="shared" si="18"/>
        <v>0.008251389675794644</v>
      </c>
      <c r="Q97">
        <f t="shared" si="14"/>
        <v>0.00825121058792695</v>
      </c>
      <c r="R97" t="e">
        <f t="shared" si="19"/>
        <v>#DIV/0!</v>
      </c>
      <c r="S97">
        <f t="shared" si="20"/>
        <v>0.007806556441094431</v>
      </c>
      <c r="T97">
        <f t="shared" si="21"/>
        <v>0.008225055744702928</v>
      </c>
    </row>
    <row r="98" spans="14:20" ht="12.75">
      <c r="N98">
        <f t="shared" si="22"/>
        <v>9.93999999999998</v>
      </c>
      <c r="O98" s="4">
        <f t="shared" si="17"/>
        <v>245.52694599999853</v>
      </c>
      <c r="P98">
        <f t="shared" si="18"/>
        <v>0.008225963308458336</v>
      </c>
      <c r="Q98">
        <f t="shared" si="14"/>
        <v>0.008225766202876073</v>
      </c>
      <c r="R98" t="e">
        <f t="shared" si="19"/>
        <v>#DIV/0!</v>
      </c>
      <c r="S98">
        <f t="shared" si="20"/>
        <v>0.0077818053354749075</v>
      </c>
      <c r="T98">
        <f t="shared" si="21"/>
        <v>0.008199792377362356</v>
      </c>
    </row>
    <row r="99" spans="14:20" ht="12.75">
      <c r="N99">
        <f t="shared" si="22"/>
        <v>9.94999999999998</v>
      </c>
      <c r="O99" s="4">
        <f t="shared" si="17"/>
        <v>246.2687187499985</v>
      </c>
      <c r="P99">
        <f t="shared" si="18"/>
        <v>0.008200113194030889</v>
      </c>
      <c r="Q99">
        <f t="shared" si="14"/>
        <v>0.008199898477468647</v>
      </c>
      <c r="R99" t="e">
        <f t="shared" si="19"/>
        <v>#DIV/0!</v>
      </c>
      <c r="S99">
        <f t="shared" si="20"/>
        <v>0.007756621096443529</v>
      </c>
      <c r="T99">
        <f t="shared" si="21"/>
        <v>0.008174108121412131</v>
      </c>
    </row>
    <row r="100" spans="14:20" ht="12.75">
      <c r="N100">
        <f t="shared" si="22"/>
        <v>9.95999999999998</v>
      </c>
      <c r="O100" s="4">
        <f t="shared" si="17"/>
        <v>247.01198399999848</v>
      </c>
      <c r="P100">
        <f t="shared" si="18"/>
        <v>0.00817384636420141</v>
      </c>
      <c r="Q100">
        <f t="shared" si="14"/>
        <v>0.008173614445734355</v>
      </c>
      <c r="R100" t="e">
        <f t="shared" si="19"/>
        <v>#DIV/0!</v>
      </c>
      <c r="S100">
        <f t="shared" si="20"/>
        <v>0.007731010809496563</v>
      </c>
      <c r="T100">
        <f t="shared" si="21"/>
        <v>0.008148010031248152</v>
      </c>
    </row>
    <row r="101" spans="14:20" ht="12.75">
      <c r="N101">
        <f t="shared" si="22"/>
        <v>9.96999999999998</v>
      </c>
      <c r="O101" s="4">
        <f t="shared" si="17"/>
        <v>247.75674324999844</v>
      </c>
      <c r="P101">
        <f t="shared" si="18"/>
        <v>0.008147169694092968</v>
      </c>
      <c r="Q101">
        <f t="shared" si="14"/>
        <v>0.008146920984880072</v>
      </c>
      <c r="R101" t="e">
        <f t="shared" si="19"/>
        <v>#DIV/0!</v>
      </c>
      <c r="S101">
        <f t="shared" si="20"/>
        <v>0.007704981405212489</v>
      </c>
      <c r="T101">
        <f t="shared" si="21"/>
        <v>0.008121505002861603</v>
      </c>
    </row>
    <row r="102" spans="14:20" ht="12.75">
      <c r="N102">
        <f t="shared" si="22"/>
        <v>9.979999999999979</v>
      </c>
      <c r="O102" s="4">
        <f t="shared" si="17"/>
        <v>248.50299799999843</v>
      </c>
      <c r="P102">
        <f t="shared" si="18"/>
        <v>0.008120089905858689</v>
      </c>
      <c r="Q102">
        <f t="shared" si="14"/>
        <v>0.008119824818896426</v>
      </c>
      <c r="R102" t="e">
        <f t="shared" si="19"/>
        <v>#DIV/0!</v>
      </c>
      <c r="S102">
        <f t="shared" si="20"/>
        <v>0.007678539662749057</v>
      </c>
      <c r="T102">
        <f t="shared" si="21"/>
        <v>0.008094599777507374</v>
      </c>
    </row>
    <row r="103" spans="14:20" ht="12.75">
      <c r="N103">
        <f t="shared" si="22"/>
        <v>9.989999999999979</v>
      </c>
      <c r="O103" s="4">
        <f t="shared" si="17"/>
        <v>249.25074974999842</v>
      </c>
      <c r="P103">
        <f t="shared" si="18"/>
        <v>0.008092613572191812</v>
      </c>
      <c r="Q103">
        <f t="shared" si="14"/>
        <v>0.008092332522077902</v>
      </c>
      <c r="R103" t="e">
        <f t="shared" si="19"/>
        <v>#DIV/0!</v>
      </c>
      <c r="S103">
        <f t="shared" si="20"/>
        <v>0.007651692213257988</v>
      </c>
      <c r="T103">
        <f t="shared" si="21"/>
        <v>0.00806730094528399</v>
      </c>
    </row>
    <row r="104" spans="14:20" ht="12.75">
      <c r="N104">
        <f t="shared" si="22"/>
        <v>9.999999999999979</v>
      </c>
      <c r="O104" s="4">
        <f t="shared" si="17"/>
        <v>249.9999999999984</v>
      </c>
      <c r="P104">
        <f t="shared" si="18"/>
        <v>0.00806474711975175</v>
      </c>
      <c r="Q104">
        <f t="shared" si="14"/>
        <v>0.00806445052245867</v>
      </c>
      <c r="R104" t="e">
        <f t="shared" si="19"/>
        <v>#DIV/0!</v>
      </c>
      <c r="S104">
        <f t="shared" si="20"/>
        <v>0.007624445543219374</v>
      </c>
      <c r="T104">
        <f t="shared" si="21"/>
        <v>0.00803961494862723</v>
      </c>
    </row>
    <row r="105" spans="14:20" ht="12.75">
      <c r="N105">
        <f t="shared" si="22"/>
        <v>10.009999999999978</v>
      </c>
      <c r="O105" s="4">
        <f t="shared" si="17"/>
        <v>250.75075024999836</v>
      </c>
      <c r="P105">
        <f t="shared" si="18"/>
        <v>0.008036496832508355</v>
      </c>
      <c r="Q105">
        <f t="shared" si="14"/>
        <v>0.008036185105166231</v>
      </c>
      <c r="R105" t="e">
        <f t="shared" si="19"/>
        <v>#DIV/0!</v>
      </c>
      <c r="S105">
        <f t="shared" si="20"/>
        <v>0.007596805997697731</v>
      </c>
      <c r="T105">
        <f t="shared" si="21"/>
        <v>0.00801154808571964</v>
      </c>
    </row>
    <row r="106" spans="14:20" ht="12.75">
      <c r="N106">
        <f t="shared" si="22"/>
        <v>10.019999999999978</v>
      </c>
      <c r="O106" s="4">
        <f t="shared" si="17"/>
        <v>251.50300199999836</v>
      </c>
      <c r="P106">
        <f t="shared" si="18"/>
        <v>0.008007868855006301</v>
      </c>
      <c r="Q106">
        <f t="shared" si="14"/>
        <v>0.008007542415694924</v>
      </c>
      <c r="R106" t="e">
        <f t="shared" si="19"/>
        <v>#DIV/0!</v>
      </c>
      <c r="S106">
        <f t="shared" si="20"/>
        <v>0.007568779783521627</v>
      </c>
      <c r="T106">
        <f t="shared" si="21"/>
        <v>0.00798310651381801</v>
      </c>
    </row>
    <row r="107" spans="14:20" ht="12.75">
      <c r="N107">
        <f t="shared" si="22"/>
        <v>10.029999999999978</v>
      </c>
      <c r="O107" s="4">
        <f t="shared" si="17"/>
        <v>252.25675674999835</v>
      </c>
      <c r="P107">
        <f t="shared" si="18"/>
        <v>0.007978869195551715</v>
      </c>
      <c r="Q107">
        <f t="shared" si="14"/>
        <v>0.00797852846310129</v>
      </c>
      <c r="R107" t="e">
        <f t="shared" si="19"/>
        <v>#DIV/0!</v>
      </c>
      <c r="S107">
        <f t="shared" si="20"/>
        <v>0.007540372972388731</v>
      </c>
      <c r="T107">
        <f t="shared" si="21"/>
        <v>0.007954296252500886</v>
      </c>
    </row>
    <row r="108" spans="14:20" ht="12.75">
      <c r="N108">
        <f t="shared" si="22"/>
        <v>10.039999999999978</v>
      </c>
      <c r="O108" s="4">
        <f t="shared" si="17"/>
        <v>253.0120159999983</v>
      </c>
      <c r="P108">
        <f t="shared" si="18"/>
        <v>0.007949503729322845</v>
      </c>
      <c r="Q108">
        <f t="shared" si="14"/>
        <v>0.007949149123123224</v>
      </c>
      <c r="R108" t="e">
        <f t="shared" si="19"/>
        <v>#DIV/0!</v>
      </c>
      <c r="S108">
        <f t="shared" si="20"/>
        <v>0.007511591503898128</v>
      </c>
      <c r="T108">
        <f t="shared" si="21"/>
        <v>0.00792512318683816</v>
      </c>
    </row>
    <row r="109" spans="14:20" ht="12.75">
      <c r="N109">
        <f t="shared" si="22"/>
        <v>10.049999999999978</v>
      </c>
      <c r="O109" s="4">
        <f t="shared" si="17"/>
        <v>253.7687812499983</v>
      </c>
      <c r="P109">
        <f t="shared" si="18"/>
        <v>0.007919778201406696</v>
      </c>
      <c r="Q109">
        <f t="shared" si="14"/>
        <v>0.00791941014122484</v>
      </c>
      <c r="R109" t="e">
        <f t="shared" si="19"/>
        <v>#DIV/0!</v>
      </c>
      <c r="S109">
        <f t="shared" si="20"/>
        <v>0.007482441188511669</v>
      </c>
      <c r="T109">
        <f t="shared" si="21"/>
        <v>0.007895593070484548</v>
      </c>
    </row>
    <row r="110" spans="14:20" ht="12.75">
      <c r="N110">
        <f t="shared" si="22"/>
        <v>10.059999999999977</v>
      </c>
      <c r="O110" s="4">
        <f t="shared" si="17"/>
        <v>254.52705399999826</v>
      </c>
      <c r="P110">
        <f t="shared" si="18"/>
        <v>0.007889698229763547</v>
      </c>
      <c r="Q110">
        <f t="shared" si="14"/>
        <v>0.007889317135568818</v>
      </c>
      <c r="R110" t="e">
        <f t="shared" si="19"/>
        <v>#DIV/0!</v>
      </c>
      <c r="S110">
        <f t="shared" si="20"/>
        <v>0.007452927710446084</v>
      </c>
      <c r="T110">
        <f t="shared" si="21"/>
        <v>0.007865711528699033</v>
      </c>
    </row>
    <row r="111" spans="1:20" ht="12.75">
      <c r="A111" t="s">
        <v>9</v>
      </c>
      <c r="N111">
        <f t="shared" si="22"/>
        <v>10.069999999999977</v>
      </c>
      <c r="O111" s="4">
        <f t="shared" si="17"/>
        <v>255.28683574999826</v>
      </c>
      <c r="P111">
        <f t="shared" si="18"/>
        <v>0.007859269308120982</v>
      </c>
      <c r="Q111">
        <f t="shared" si="14"/>
        <v>0.007858875599918116</v>
      </c>
      <c r="R111" t="e">
        <f t="shared" si="19"/>
        <v>#DIV/0!</v>
      </c>
      <c r="S111">
        <f t="shared" si="20"/>
        <v>0.0074230566304975334</v>
      </c>
      <c r="T111">
        <f t="shared" si="21"/>
        <v>0.007835484061291968</v>
      </c>
    </row>
    <row r="112" spans="14:20" ht="12.75">
      <c r="N112">
        <f t="shared" si="22"/>
        <v>10.079999999999977</v>
      </c>
      <c r="O112" s="4">
        <f t="shared" si="17"/>
        <v>256.04812799999826</v>
      </c>
      <c r="P112">
        <f t="shared" si="18"/>
        <v>0.007828496808799315</v>
      </c>
      <c r="Q112">
        <f t="shared" si="14"/>
        <v>0.007828090906468733</v>
      </c>
      <c r="R112" t="e">
        <f t="shared" si="19"/>
        <v>#DIV/0!</v>
      </c>
      <c r="S112">
        <f t="shared" si="20"/>
        <v>0.007392833388800244</v>
      </c>
      <c r="T112">
        <f t="shared" si="21"/>
        <v>0.0078049160455017684</v>
      </c>
    </row>
    <row r="113" spans="14:20" ht="12.75">
      <c r="N113">
        <f t="shared" si="22"/>
        <v>10.089999999999977</v>
      </c>
      <c r="O113" s="4">
        <f t="shared" si="17"/>
        <v>256.8109322499982</v>
      </c>
      <c r="P113">
        <f t="shared" si="18"/>
        <v>0.007797385985470018</v>
      </c>
      <c r="Q113">
        <f t="shared" si="14"/>
        <v>0.007796968308615255</v>
      </c>
      <c r="R113" t="e">
        <f t="shared" si="19"/>
        <v>#DIV/0!</v>
      </c>
      <c r="S113">
        <f t="shared" si="20"/>
        <v>0.007362263307520862</v>
      </c>
      <c r="T113">
        <f t="shared" si="21"/>
        <v>0.007774012738802784</v>
      </c>
    </row>
    <row r="114" spans="14:20" ht="12.75">
      <c r="N114">
        <f t="shared" si="22"/>
        <v>10.099999999999977</v>
      </c>
      <c r="O114" s="4">
        <f t="shared" si="17"/>
        <v>257.5752499999982</v>
      </c>
      <c r="P114">
        <f t="shared" si="18"/>
        <v>0.007765941975848822</v>
      </c>
      <c r="Q114">
        <f t="shared" si="14"/>
        <v>0.007765512943650825</v>
      </c>
      <c r="R114" t="e">
        <f t="shared" si="19"/>
        <v>#DIV/0!</v>
      </c>
      <c r="S114">
        <f t="shared" si="20"/>
        <v>0.007331351593490021</v>
      </c>
      <c r="T114">
        <f t="shared" si="21"/>
        <v>0.007742779281646252</v>
      </c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2005-07-25T19:29:07Z</dcterms:modified>
  <cp:category/>
  <cp:version/>
  <cp:contentType/>
  <cp:contentStatus/>
</cp:coreProperties>
</file>