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9" windowHeight="8670" activeTab="0"/>
  </bookViews>
  <sheets>
    <sheet name="All" sheetId="1" r:id="rId1"/>
    <sheet name="Jury" sheetId="2" r:id="rId2"/>
    <sheet name="Bench" sheetId="3" r:id="rId3"/>
    <sheet name="Jury Gender" sheetId="4" r:id="rId4"/>
    <sheet name="Jury Race" sheetId="5" r:id="rId5"/>
    <sheet name="Jury Both" sheetId="6" r:id="rId6"/>
    <sheet name="Jury Age" sheetId="7" r:id="rId7"/>
    <sheet name="NYSD" sheetId="8" r:id="rId8"/>
    <sheet name="NDTX" sheetId="9" r:id="rId9"/>
    <sheet name="EDPA" sheetId="10" r:id="rId10"/>
    <sheet name="NDIL" sheetId="11" r:id="rId11"/>
    <sheet name="NDCA" sheetId="12" r:id="rId12"/>
    <sheet name="NDGA" sheetId="13" r:id="rId13"/>
    <sheet name="EDLA" sheetId="14" r:id="rId14"/>
    <sheet name="Jury Full" sheetId="15" r:id="rId15"/>
    <sheet name=" Af Am - Jury" sheetId="16" r:id="rId16"/>
    <sheet name=" White - Jury" sheetId="17" r:id="rId17"/>
    <sheet name="NO - Jury" sheetId="18" r:id="rId18"/>
    <sheet name="Female Jury" sheetId="19" r:id="rId19"/>
    <sheet name="Male Jury" sheetId="20" r:id="rId20"/>
    <sheet name="AfAm &amp; Gender - Jury" sheetId="21" r:id="rId21"/>
    <sheet name="NO-Asian" sheetId="22" r:id="rId22"/>
    <sheet name="NO-Other" sheetId="23" r:id="rId23"/>
    <sheet name="NO-Latino" sheetId="24" r:id="rId24"/>
    <sheet name="Disability" sheetId="25" r:id="rId25"/>
    <sheet name="Sheet2" sheetId="26" r:id="rId26"/>
    <sheet name="Sheet3" sheetId="27" r:id="rId27"/>
  </sheets>
  <definedNames/>
  <calcPr fullCalcOnLoad="1"/>
</workbook>
</file>

<file path=xl/sharedStrings.xml><?xml version="1.0" encoding="utf-8"?>
<sst xmlns="http://schemas.openxmlformats.org/spreadsheetml/2006/main" count="2217" uniqueCount="289">
  <si>
    <t>Smith</t>
  </si>
  <si>
    <t>Welch</t>
  </si>
  <si>
    <t xml:space="preserve">1,000,000 noneconomic damages; 238,333 economic damages; 7,801.7 bill of costs to plaintiff; 230,250 attorneys fees </t>
  </si>
  <si>
    <t>jury verdict for 15,000 in damages and 50,000 in punitive damages; judge awards back pay and interest for 1357.40, plus minor injunctive relief.</t>
  </si>
  <si>
    <t>Gomez</t>
  </si>
  <si>
    <t>King</t>
  </si>
  <si>
    <t>Stevens</t>
  </si>
  <si>
    <t>Aqeel</t>
  </si>
  <si>
    <t>MG Hagy</t>
  </si>
  <si>
    <t>Patel</t>
  </si>
  <si>
    <t>Levenberg</t>
  </si>
  <si>
    <t>Beffert</t>
  </si>
  <si>
    <t>Mendez</t>
  </si>
  <si>
    <t>Isvaradevan</t>
  </si>
  <si>
    <t>Hispanic</t>
  </si>
  <si>
    <t>30,400 to plaintiff, and $141,308.8 in attorney's fees and costs.</t>
  </si>
  <si>
    <t>Marcus</t>
  </si>
  <si>
    <t>Crotty</t>
  </si>
  <si>
    <t>Peoples</t>
  </si>
  <si>
    <t xml:space="preserve"> </t>
  </si>
  <si>
    <t>Rivera</t>
  </si>
  <si>
    <t>Aouad</t>
  </si>
  <si>
    <t>183,924 in back pay and compensatory damages, plus fees 1,190,408 and 373,830.10 for costs</t>
  </si>
  <si>
    <t>Stranski</t>
  </si>
  <si>
    <t>Wypart</t>
  </si>
  <si>
    <t>Mex-Am</t>
  </si>
  <si>
    <t>Religion</t>
  </si>
  <si>
    <t>EEOC</t>
  </si>
  <si>
    <t>SDNY</t>
  </si>
  <si>
    <t>$300,000 compensatory damages (remitted from 3,000,000 jury verdict), and 575,133 in attorney's fees and 44,067.4 in costs.</t>
  </si>
  <si>
    <t>Denlow</t>
  </si>
  <si>
    <t>Seybert</t>
  </si>
  <si>
    <t>Thrash</t>
  </si>
  <si>
    <t>Patterson</t>
  </si>
  <si>
    <t xml:space="preserve"> -</t>
  </si>
  <si>
    <t>Fitzwater</t>
  </si>
  <si>
    <t>Mok</t>
  </si>
  <si>
    <t>Pickett</t>
  </si>
  <si>
    <t>Disability</t>
  </si>
  <si>
    <t>Sartin</t>
  </si>
  <si>
    <t>Female-harassment</t>
  </si>
  <si>
    <t>Jamican &amp; black</t>
  </si>
  <si>
    <t>costs waived in exchange for no appeal.</t>
  </si>
  <si>
    <t>Evans</t>
  </si>
  <si>
    <t>Xodus</t>
  </si>
  <si>
    <t>Haitian</t>
  </si>
  <si>
    <t>Martinez</t>
  </si>
  <si>
    <t>464,037 award to plaintiff for back and front pay, plus 219,925.04 in attorney's fees and costs, 28,760 in prejudgment interest, and 46,746 to compensate for the negative tax consequences of her award.</t>
  </si>
  <si>
    <t>Noel</t>
  </si>
  <si>
    <t>1,706,648.40 against defendant, including 7,603.61 in costs and 278,247.50 in attorneys fees</t>
  </si>
  <si>
    <t>Cooper</t>
  </si>
  <si>
    <t>JMOL on retail for testimony in race case for which jury ruled in favor of plaintiff</t>
  </si>
  <si>
    <t>X</t>
  </si>
  <si>
    <t>Yohn</t>
  </si>
  <si>
    <t>Duffey</t>
  </si>
  <si>
    <t>Kennelly</t>
  </si>
  <si>
    <t>Bench Pl.</t>
  </si>
  <si>
    <t>Fullam</t>
  </si>
  <si>
    <t>Lazcano</t>
  </si>
  <si>
    <t>avg Asian</t>
  </si>
  <si>
    <t>Der-Yeghiayan</t>
  </si>
  <si>
    <t>FMLA</t>
  </si>
  <si>
    <t>156,663 in back pay and compensatory damages, plus fees 1,190,408 and 373,830.10 for costs</t>
  </si>
  <si>
    <t>EDPa</t>
  </si>
  <si>
    <t>Camp</t>
  </si>
  <si>
    <t>Illston</t>
  </si>
  <si>
    <t>NDGa</t>
  </si>
  <si>
    <t>Schiller</t>
  </si>
  <si>
    <t>Chin, H.</t>
  </si>
  <si>
    <t>Plus agreed upon attorneys' fees, costs, and interest:  116,173 backpay; 118,827 emotional distress; 116,143 because wilful &amp; ADEA/liquidated damage clause.</t>
  </si>
  <si>
    <t>Female</t>
  </si>
  <si>
    <t>Castro</t>
  </si>
  <si>
    <t>Forrester</t>
  </si>
  <si>
    <t>East Asian descent</t>
  </si>
  <si>
    <t>Chin, S.</t>
  </si>
  <si>
    <t>all retailiation claims went to jury; race had to do with how African-Americans treated</t>
  </si>
  <si>
    <t>Lynn</t>
  </si>
  <si>
    <t>Henderson</t>
  </si>
  <si>
    <t>Nat'l Origin</t>
  </si>
  <si>
    <t>Pollock</t>
  </si>
  <si>
    <t>216,636 in back pay and compensatory damages, plus fees 1,190,408 and 373,830.10 for costs</t>
  </si>
  <si>
    <t>Pailo</t>
  </si>
  <si>
    <t>Hagy</t>
  </si>
  <si>
    <t>Manns</t>
  </si>
  <si>
    <t>Cummings</t>
  </si>
  <si>
    <t>Guidry</t>
  </si>
  <si>
    <t>Pratter</t>
  </si>
  <si>
    <t>43A</t>
  </si>
  <si>
    <t>Notes</t>
  </si>
  <si>
    <t>Alsup</t>
  </si>
  <si>
    <t>Hunt</t>
  </si>
  <si>
    <t>Pittman</t>
  </si>
  <si>
    <t>$300,000 compensatory damages (remitted from 4,000,000 jury verdict), and 575,133 in attorney's fees and 44,067.4 in costs.</t>
  </si>
  <si>
    <t>Sanchez</t>
  </si>
  <si>
    <t>Anderson</t>
  </si>
  <si>
    <t>Chung</t>
  </si>
  <si>
    <t>Lemelle</t>
  </si>
  <si>
    <t>Berigan</t>
  </si>
  <si>
    <t>bill of costs withdrawn before ordered</t>
  </si>
  <si>
    <t>60,000 for loss of wages and benefits, 40,000 for pain and suffering; attorneys fees 200,715.82; costs 2,675.40; plus reinstatement; went up to CTA11 before jury verdict.</t>
  </si>
  <si>
    <t>44C</t>
  </si>
  <si>
    <t>44B</t>
  </si>
  <si>
    <t>Age</t>
  </si>
  <si>
    <t>44A</t>
  </si>
  <si>
    <t>44F</t>
  </si>
  <si>
    <t>defendant bankruptcy; plaintiffs fees and costs pending.3,550,000 jury T7 award remitted to 50,000 b/c of stat cap; the 5.7M includes many tort claims; got punitives for 1985(3) claim, but did not include.</t>
  </si>
  <si>
    <t>44E</t>
  </si>
  <si>
    <t>44D</t>
  </si>
  <si>
    <t>Unspecified bill of costs to defendant.</t>
  </si>
  <si>
    <t>1st jury trial for plaintiff for 75K on negligent retention, but against plaintiff on sexual harassment; then denying defendant JMOL and granting plaintiff's motion fo new trial.</t>
  </si>
  <si>
    <t>Tapp</t>
  </si>
  <si>
    <t>Solis</t>
  </si>
  <si>
    <t>85C</t>
  </si>
  <si>
    <t>Davis</t>
  </si>
  <si>
    <t>42,414.00 back pay; 3,759.33 in pre-judgment interest; and post-judgment interest; both attorneys' fees of 270,330.00 and costs of 31,040.00 - include w/ Rivera</t>
  </si>
  <si>
    <t>85A</t>
  </si>
  <si>
    <t>Shockey</t>
  </si>
  <si>
    <t>85B</t>
  </si>
  <si>
    <t>Feldman</t>
  </si>
  <si>
    <t>30,000 in compensatory damages; 37,088.08 in back pay; and 57,500 in attorneys' fees.</t>
  </si>
  <si>
    <t>369,234 in back pay and compensatory damages, plus fees 1,190,408 and 373,830.10 for costs</t>
  </si>
  <si>
    <t>Chin</t>
  </si>
  <si>
    <t>Money to Def. for Costs</t>
  </si>
  <si>
    <t>filed bill of costs, but no order imposing</t>
  </si>
  <si>
    <t>Wilken</t>
  </si>
  <si>
    <t>Lindsay</t>
  </si>
  <si>
    <t>Howard</t>
  </si>
  <si>
    <t>retailiation for reporting sexual harassment on a woman</t>
  </si>
  <si>
    <t>Rueter</t>
  </si>
  <si>
    <t>Torres</t>
  </si>
  <si>
    <t>Freeman</t>
  </si>
  <si>
    <t>Pollak</t>
  </si>
  <si>
    <t>Gettleman</t>
  </si>
  <si>
    <t>MJ Felipe</t>
  </si>
  <si>
    <t>58,764.72 back pay; 6,836.33 in pre-judgment interest; and post-judgment interest; both attorneys' fees of 270,330.00 and costs of 31,040.00 -- include w/ Torres</t>
  </si>
  <si>
    <t>Irons</t>
  </si>
  <si>
    <t xml:space="preserve">Lew </t>
  </si>
  <si>
    <t>Springle</t>
  </si>
  <si>
    <t>Dossiea</t>
  </si>
  <si>
    <t>Hubbard</t>
  </si>
  <si>
    <t>Attorney fees and other remedies requested, but no order; maybe case settled.</t>
  </si>
  <si>
    <t>Bucklo</t>
  </si>
  <si>
    <t>EDLa</t>
  </si>
  <si>
    <t>Af-Am</t>
  </si>
  <si>
    <t xml:space="preserve">defendant bankruptcy; plaintiffs fees and costs pending.3,550,000 jury T7 award remitted to 50,000 b/c of stat cap; the 5.7M includes many tort claims; </t>
  </si>
  <si>
    <t>285,445 in back pay and compensatory damages, plus fees 1,190,408 and 373,830.10 for costs</t>
  </si>
  <si>
    <t>Guzman</t>
  </si>
  <si>
    <t>Estes</t>
  </si>
  <si>
    <t>Date Filed</t>
  </si>
  <si>
    <t>Callaghan</t>
  </si>
  <si>
    <t>Duval</t>
  </si>
  <si>
    <t>Henry</t>
  </si>
  <si>
    <t>Jacobs</t>
  </si>
  <si>
    <t>Martin</t>
  </si>
  <si>
    <t>Battee</t>
  </si>
  <si>
    <t>41,145.28 in principal:  822.64 in prejudgment interest; 30,000 in attorney's fees; plus unspecified bill of costs to plaintiff; denied punitives.</t>
  </si>
  <si>
    <t>bill of costs requested, but no court order</t>
  </si>
  <si>
    <t>Speight</t>
  </si>
  <si>
    <t>Yanthis</t>
  </si>
  <si>
    <t>Thompson</t>
  </si>
  <si>
    <t>Male</t>
  </si>
  <si>
    <t>Marrero</t>
  </si>
  <si>
    <t>Cedarbaum</t>
  </si>
  <si>
    <t>Booncome</t>
  </si>
  <si>
    <t>Tirumalasetti</t>
  </si>
  <si>
    <t>Hispanic or Mexican</t>
  </si>
  <si>
    <t xml:space="preserve">190,000 against iStar for punitive damages, $85,950 for front pay award against iStar and Baron, $3,500 for compensatory damages for non-economic injury against iStar and Baron, and $22,500 against Baron for punitive damages; and $190,000 for back pay against both, plus pre-judgment interest on this amount for 209,355.71, plus reach agreeement on fees and costs. </t>
  </si>
  <si>
    <t>Damages forPlaintiff</t>
  </si>
  <si>
    <t>Leuzinger</t>
  </si>
  <si>
    <t>Rawal</t>
  </si>
  <si>
    <t>Kerns</t>
  </si>
  <si>
    <t>No.</t>
  </si>
  <si>
    <t>Kaplan</t>
  </si>
  <si>
    <t>Date Ended</t>
  </si>
  <si>
    <t>NDIll</t>
  </si>
  <si>
    <t>Mann</t>
  </si>
  <si>
    <t>Gaddy</t>
  </si>
  <si>
    <t>Norgle</t>
  </si>
  <si>
    <t>Plaintiffs' Costs &amp; Atty Fees</t>
  </si>
  <si>
    <t>MJ Rueter</t>
  </si>
  <si>
    <t>89B</t>
  </si>
  <si>
    <t>89A</t>
  </si>
  <si>
    <t>Lindsey</t>
  </si>
  <si>
    <t>Fagras</t>
  </si>
  <si>
    <t>T7 Damages forPlaintiff</t>
  </si>
  <si>
    <t>Savage</t>
  </si>
  <si>
    <t>Lynch</t>
  </si>
  <si>
    <t>Latino</t>
  </si>
  <si>
    <t>Fong</t>
  </si>
  <si>
    <t>88K</t>
  </si>
  <si>
    <t>statutory caps; some of this state tort claims, but can't separate out.</t>
  </si>
  <si>
    <t>88J</t>
  </si>
  <si>
    <t>Joyner</t>
  </si>
  <si>
    <t>88I</t>
  </si>
  <si>
    <t>Walter</t>
  </si>
  <si>
    <t>Lebanese-American</t>
  </si>
  <si>
    <t>88H</t>
  </si>
  <si>
    <t>Male-harassment</t>
  </si>
  <si>
    <t>88C</t>
  </si>
  <si>
    <t>88B</t>
  </si>
  <si>
    <t>88A</t>
  </si>
  <si>
    <t>Jury Def.</t>
  </si>
  <si>
    <t>88G</t>
  </si>
  <si>
    <t>Rashad</t>
  </si>
  <si>
    <t>88F</t>
  </si>
  <si>
    <t>88E</t>
  </si>
  <si>
    <t>88D</t>
  </si>
  <si>
    <t>Johnson</t>
  </si>
  <si>
    <t>Lewis</t>
  </si>
  <si>
    <t>8B</t>
  </si>
  <si>
    <t>8C</t>
  </si>
  <si>
    <t>8A</t>
  </si>
  <si>
    <t>Sotak</t>
  </si>
  <si>
    <t>Judge Last Name</t>
  </si>
  <si>
    <t>264,859 in back pay and compensatory damages, plus fees 1,190,408 and 373,830.10 for costs</t>
  </si>
  <si>
    <t>Corbett</t>
  </si>
  <si>
    <t>Moore</t>
  </si>
  <si>
    <t>Asian of Indian descent</t>
  </si>
  <si>
    <t>Midyette</t>
  </si>
  <si>
    <t>Owens</t>
  </si>
  <si>
    <t>Eginton</t>
  </si>
  <si>
    <t>Cottles</t>
  </si>
  <si>
    <t>Townsend</t>
  </si>
  <si>
    <t>Eng</t>
  </si>
  <si>
    <t>Bench Def.</t>
  </si>
  <si>
    <t>Indian</t>
  </si>
  <si>
    <t>Kinkeade</t>
  </si>
  <si>
    <t>69,000 in past economic loss; 360,000 future economic loss; 1,250,000 past noneconomic loss; 1.00 future noneconomic loss (total 1,679,001.)  735,500.50 in attorneys' fees.  Verdict for disability, but not for FMLA.</t>
  </si>
  <si>
    <t>Loesch</t>
  </si>
  <si>
    <t>Brettner</t>
  </si>
  <si>
    <t>Jackson</t>
  </si>
  <si>
    <t>India</t>
  </si>
  <si>
    <t>MJ Rice</t>
  </si>
  <si>
    <t>Campbell</t>
  </si>
  <si>
    <t>Thomas</t>
  </si>
  <si>
    <t>Wozniak</t>
  </si>
  <si>
    <t>Godbey</t>
  </si>
  <si>
    <t>Rose</t>
  </si>
  <si>
    <t>NDTex</t>
  </si>
  <si>
    <t>Pallmeyer</t>
  </si>
  <si>
    <t>J.V.</t>
  </si>
  <si>
    <t>East Asian Indian</t>
  </si>
  <si>
    <t>Gardner</t>
  </si>
  <si>
    <t xml:space="preserve">Lim </t>
  </si>
  <si>
    <t>Adler</t>
  </si>
  <si>
    <t>Gonzalez</t>
  </si>
  <si>
    <t>DCt</t>
  </si>
  <si>
    <t>Asian American</t>
  </si>
  <si>
    <t>Chen</t>
  </si>
  <si>
    <t>Pouncy</t>
  </si>
  <si>
    <t>Campos</t>
  </si>
  <si>
    <t>Boyd</t>
  </si>
  <si>
    <t>McKenna</t>
  </si>
  <si>
    <t>Female-discrimination</t>
  </si>
  <si>
    <t>Coar</t>
  </si>
  <si>
    <t>Dao</t>
  </si>
  <si>
    <t>Forehand</t>
  </si>
  <si>
    <t>Type</t>
  </si>
  <si>
    <t>Adorno</t>
  </si>
  <si>
    <t>Male -discrimination</t>
  </si>
  <si>
    <t>Walker</t>
  </si>
  <si>
    <t>25,000 punitive damages + 15,124.71 back pay/prejudgment interest of 1,406.15</t>
  </si>
  <si>
    <t>Harmon</t>
  </si>
  <si>
    <t>Armstrong</t>
  </si>
  <si>
    <t>Phillips</t>
  </si>
  <si>
    <t>Wong</t>
  </si>
  <si>
    <t>Choate</t>
  </si>
  <si>
    <t>Pannell</t>
  </si>
  <si>
    <t>Forsberg</t>
  </si>
  <si>
    <t>Yum</t>
  </si>
  <si>
    <t>defendant filed bill of costs</t>
  </si>
  <si>
    <t>Boyle</t>
  </si>
  <si>
    <t>297,716 back pay; 259,200 future pay; 120,000 non economic damages; 770,596 attorneys fees; 44,702 non-statutory costs; 12,011.93 statutory costs; and plaintiff reinstated.</t>
  </si>
  <si>
    <t>Leinenweber</t>
  </si>
  <si>
    <t>NDCa</t>
  </si>
  <si>
    <t>160,861 in back pay and compensatory damages, plus fees 1,190,408 and 373,830.10 for costs</t>
  </si>
  <si>
    <t>Fleming</t>
  </si>
  <si>
    <t>Hellerstein</t>
  </si>
  <si>
    <t>Ford</t>
  </si>
  <si>
    <t>Pappillion</t>
  </si>
  <si>
    <t>Byrd</t>
  </si>
  <si>
    <t>White</t>
  </si>
  <si>
    <t>Holzer</t>
  </si>
  <si>
    <t>Jury Pl.</t>
  </si>
  <si>
    <t>34,064 in eonomic damages; 275,000 in non-economic damages; 100,000 in punitive damages.</t>
  </si>
  <si>
    <t xml:space="preserve">Marthers </t>
  </si>
  <si>
    <t>Asian; retailiation for testimony in unspecified race case</t>
  </si>
  <si>
    <t>Edwards</t>
  </si>
  <si>
    <t>MJ Bleil</t>
  </si>
</sst>
</file>

<file path=xl/styles.xml><?xml version="1.0" encoding="utf-8"?>
<styleSheet xmlns="http://schemas.openxmlformats.org/spreadsheetml/2006/main">
  <numFmts count="2">
    <numFmt numFmtId="165" formatCode="m/d/yy;@"/>
    <numFmt numFmtId="166" formatCode="&quot;$&quot;#,##0.00;&quot;$&quot;(#,##0.00)"/>
  </numFmts>
  <fonts count="4">
    <font>
      <sz val="10"/>
      <name val="Arial"/>
      <family val="2"/>
    </font>
    <font>
      <sz val="11"/>
      <color indexed="8"/>
      <name val="Times New Roman"/>
      <family val="2"/>
    </font>
    <font>
      <i/>
      <sz val="11"/>
      <color indexed="8"/>
      <name val="Times New Roman"/>
      <family val="2"/>
    </font>
    <font>
      <b/>
      <sz val="11"/>
      <color indexed="8"/>
      <name val="Times New Roman"/>
      <family val="2"/>
    </font>
  </fonts>
  <fills count="3">
    <fill>
      <patternFill/>
    </fill>
    <fill>
      <patternFill patternType="gray125"/>
    </fill>
    <fill>
      <patternFill patternType="solid">
        <fgColor indexed="34"/>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vertical="center"/>
    </xf>
    <xf numFmtId="0" fontId="1" fillId="0" borderId="1" xfId="0" applyNumberFormat="1" applyFont="1" applyFill="1" applyBorder="1" applyAlignment="1">
      <alignment/>
    </xf>
    <xf numFmtId="0" fontId="0" fillId="0" borderId="2" xfId="0" applyNumberFormat="1" applyFont="1" applyFill="1" applyBorder="1" applyAlignment="1">
      <alignment wrapText="1"/>
    </xf>
    <xf numFmtId="165" fontId="1" fillId="0" borderId="1" xfId="0" applyNumberFormat="1" applyFont="1" applyFill="1" applyBorder="1" applyAlignment="1">
      <alignment/>
    </xf>
    <xf numFmtId="0" fontId="0" fillId="0" borderId="3" xfId="0" applyNumberFormat="1" applyFont="1" applyFill="1" applyBorder="1" applyAlignment="1">
      <alignment wrapText="1"/>
    </xf>
    <xf numFmtId="0" fontId="0" fillId="0" borderId="4" xfId="0" applyNumberFormat="1" applyFont="1" applyFill="1" applyBorder="1" applyAlignment="1">
      <alignment wrapText="1"/>
    </xf>
    <xf numFmtId="0" fontId="0" fillId="0" borderId="5" xfId="0" applyNumberFormat="1" applyFont="1" applyFill="1" applyBorder="1" applyAlignment="1">
      <alignment wrapText="1"/>
    </xf>
    <xf numFmtId="0" fontId="0" fillId="0" borderId="6" xfId="0" applyNumberFormat="1" applyFont="1" applyFill="1" applyBorder="1" applyAlignment="1">
      <alignment wrapText="1"/>
    </xf>
    <xf numFmtId="0" fontId="0" fillId="0" borderId="7" xfId="0" applyNumberFormat="1" applyFont="1" applyFill="1" applyBorder="1" applyAlignment="1">
      <alignment wrapText="1"/>
    </xf>
    <xf numFmtId="0" fontId="0" fillId="0" borderId="8" xfId="0" applyNumberFormat="1" applyFont="1" applyFill="1" applyBorder="1" applyAlignment="1">
      <alignment wrapText="1"/>
    </xf>
    <xf numFmtId="0" fontId="0" fillId="0" borderId="9" xfId="0" applyNumberFormat="1" applyFont="1" applyFill="1" applyBorder="1" applyAlignment="1">
      <alignment wrapText="1"/>
    </xf>
    <xf numFmtId="4" fontId="1" fillId="0" borderId="1" xfId="0" applyNumberFormat="1" applyFont="1" applyFill="1" applyBorder="1" applyAlignment="1">
      <alignment/>
    </xf>
    <xf numFmtId="0" fontId="0" fillId="0" borderId="10" xfId="0" applyNumberFormat="1" applyFont="1" applyFill="1" applyBorder="1" applyAlignment="1">
      <alignment wrapText="1"/>
    </xf>
    <xf numFmtId="0" fontId="0" fillId="0" borderId="11" xfId="0" applyNumberFormat="1" applyFont="1" applyFill="1" applyBorder="1" applyAlignment="1">
      <alignment wrapText="1"/>
    </xf>
    <xf numFmtId="0" fontId="0" fillId="0" borderId="12" xfId="0" applyNumberFormat="1" applyFont="1" applyFill="1" applyBorder="1" applyAlignment="1">
      <alignment wrapText="1"/>
    </xf>
    <xf numFmtId="0" fontId="0" fillId="0" borderId="13" xfId="0" applyNumberFormat="1" applyFont="1" applyFill="1" applyBorder="1" applyAlignment="1">
      <alignment wrapText="1"/>
    </xf>
    <xf numFmtId="0" fontId="0" fillId="0" borderId="14" xfId="0" applyNumberFormat="1" applyFont="1" applyFill="1" applyBorder="1" applyAlignment="1">
      <alignment wrapText="1"/>
    </xf>
    <xf numFmtId="0" fontId="0" fillId="0" borderId="1" xfId="0" applyNumberFormat="1" applyFont="1" applyFill="1" applyBorder="1" applyAlignment="1">
      <alignment wrapText="1"/>
    </xf>
    <xf numFmtId="0" fontId="0" fillId="0" borderId="15" xfId="0" applyNumberFormat="1" applyFont="1" applyFill="1" applyBorder="1" applyAlignment="1">
      <alignment wrapText="1"/>
    </xf>
    <xf numFmtId="3" fontId="1" fillId="0" borderId="1" xfId="0" applyNumberFormat="1" applyFont="1" applyFill="1" applyBorder="1" applyAlignment="1">
      <alignment/>
    </xf>
    <xf numFmtId="0" fontId="2" fillId="0" borderId="1" xfId="0" applyNumberFormat="1" applyFont="1" applyFill="1" applyBorder="1" applyAlignment="1">
      <alignment/>
    </xf>
    <xf numFmtId="0" fontId="3" fillId="0" borderId="1" xfId="0" applyNumberFormat="1" applyFont="1" applyFill="1" applyBorder="1" applyAlignment="1">
      <alignment/>
    </xf>
    <xf numFmtId="166" fontId="1" fillId="0" borderId="1" xfId="0" applyNumberFormat="1" applyFont="1" applyFill="1" applyBorder="1" applyAlignment="1">
      <alignment/>
    </xf>
    <xf numFmtId="4" fontId="3" fillId="0" borderId="1" xfId="0" applyNumberFormat="1" applyFont="1" applyFill="1" applyBorder="1" applyAlignment="1">
      <alignment/>
    </xf>
    <xf numFmtId="2" fontId="1" fillId="0" borderId="1" xfId="0" applyNumberFormat="1" applyFont="1" applyFill="1" applyBorder="1" applyAlignment="1">
      <alignment/>
    </xf>
    <xf numFmtId="0" fontId="1" fillId="0" borderId="4" xfId="0" applyNumberFormat="1" applyFont="1" applyFill="1" applyBorder="1" applyAlignment="1">
      <alignment/>
    </xf>
    <xf numFmtId="0" fontId="1" fillId="0" borderId="0" xfId="0" applyNumberFormat="1" applyFont="1" applyFill="1" applyAlignment="1">
      <alignment/>
    </xf>
    <xf numFmtId="4" fontId="1" fillId="0" borderId="4" xfId="0" applyNumberFormat="1" applyFont="1" applyFill="1" applyBorder="1" applyAlignment="1">
      <alignment/>
    </xf>
    <xf numFmtId="4" fontId="1" fillId="0" borderId="0" xfId="0" applyNumberFormat="1" applyFont="1" applyFill="1" applyAlignment="1">
      <alignment/>
    </xf>
    <xf numFmtId="4" fontId="2" fillId="0" borderId="1" xfId="0" applyNumberFormat="1" applyFont="1" applyFill="1" applyBorder="1" applyAlignment="1">
      <alignment/>
    </xf>
    <xf numFmtId="0" fontId="1" fillId="0" borderId="8" xfId="0" applyNumberFormat="1" applyFont="1" applyFill="1" applyBorder="1" applyAlignment="1">
      <alignment/>
    </xf>
    <xf numFmtId="0" fontId="1" fillId="0" borderId="13" xfId="0" applyNumberFormat="1" applyFont="1" applyFill="1" applyBorder="1" applyAlignment="1">
      <alignment/>
    </xf>
    <xf numFmtId="0" fontId="1" fillId="2" borderId="1" xfId="0" applyNumberFormat="1" applyFont="1" applyFill="1" applyBorder="1" applyAlignment="1">
      <alignment/>
    </xf>
    <xf numFmtId="4" fontId="1" fillId="2" borderId="1" xfId="0" applyNumberFormat="1" applyFont="1" applyFill="1" applyBorder="1" applyAlignment="1">
      <alignment/>
    </xf>
    <xf numFmtId="3" fontId="1" fillId="2" borderId="1" xfId="0" applyNumberFormat="1" applyFont="1" applyFill="1" applyBorder="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15"/>
  <sheetViews>
    <sheetView tabSelected="1" workbookViewId="0" topLeftCell="A1">
      <pane xSplit="5" ySplit="1" topLeftCell="F2" activePane="bottomRight" state="frozen"/>
      <selection pane="topLeft" activeCell="A1" sqref="A1"/>
      <selection pane="bottomLeft" activeCell="A2" sqref="A2"/>
      <selection pane="topRight" activeCell="F1" sqref="F1"/>
      <selection pane="bottomRight" activeCell="F2" sqref="F2"/>
    </sheetView>
  </sheetViews>
  <sheetFormatPr defaultColWidth="8.8515625" defaultRowHeight="15" customHeight="1"/>
  <cols>
    <col min="1" max="1" width="6.28125" style="0" customWidth="1"/>
    <col min="2" max="2" width="15.8515625" style="0" customWidth="1"/>
    <col min="3" max="3" width="11.00390625" style="0" customWidth="1"/>
    <col min="4" max="4" width="11.7109375" style="0" customWidth="1"/>
    <col min="5" max="5" width="8.8515625" style="0" customWidth="1"/>
    <col min="6" max="6" width="13.7109375" style="0" customWidth="1"/>
    <col min="7" max="7" width="8.8515625" style="0" customWidth="1"/>
    <col min="8" max="8" width="10.28125" style="0" customWidth="1"/>
    <col min="9" max="9" width="16.421875" style="0" customWidth="1"/>
    <col min="10" max="10" width="8.8515625" style="0" customWidth="1"/>
    <col min="11" max="11" width="16.28125" style="0" customWidth="1"/>
    <col min="12" max="12" width="14.8515625" style="0" customWidth="1"/>
    <col min="13" max="13" width="17.7109375" style="0" customWidth="1"/>
    <col min="14" max="14" width="15.8515625" style="0" customWidth="1"/>
    <col min="15" max="15" width="8.8515625" style="0" customWidth="1"/>
    <col min="16" max="16" width="5.7109375" style="0" customWidth="1"/>
    <col min="17" max="19" width="8.8515625" style="0" customWidth="1"/>
    <col min="20" max="20" width="10.7109375" style="0" customWidth="1"/>
    <col min="21" max="21" width="8.140625" style="0" customWidth="1"/>
    <col min="22" max="22" width="9.00390625" style="0" customWidth="1"/>
    <col min="23" max="23" width="22.00390625" style="0" customWidth="1"/>
    <col min="24" max="24" width="18.57421875" style="0" customWidth="1"/>
    <col min="25" max="25" width="22.00390625" style="0" customWidth="1"/>
    <col min="26" max="26" width="18.57421875" style="0" customWidth="1"/>
    <col min="27" max="27" width="25.28125" style="0" customWidth="1"/>
    <col min="28" max="28" width="14.00390625" style="0" customWidth="1"/>
    <col min="29" max="31" width="8.8515625" style="0" customWidth="1"/>
  </cols>
  <sheetData>
    <row r="1" spans="1:29" ht="15" customHeight="1">
      <c r="A1" s="1" t="s">
        <v>171</v>
      </c>
      <c r="B1" s="1" t="s">
        <v>19</v>
      </c>
      <c r="C1" s="1" t="s">
        <v>148</v>
      </c>
      <c r="D1" s="1" t="s">
        <v>173</v>
      </c>
      <c r="E1" s="1" t="s">
        <v>246</v>
      </c>
      <c r="F1" s="1" t="s">
        <v>213</v>
      </c>
      <c r="G1" s="1" t="s">
        <v>143</v>
      </c>
      <c r="H1" s="1" t="s">
        <v>78</v>
      </c>
      <c r="I1" s="1" t="s">
        <v>257</v>
      </c>
      <c r="J1" s="1" t="s">
        <v>281</v>
      </c>
      <c r="K1" s="1" t="s">
        <v>259</v>
      </c>
      <c r="L1" s="1" t="s">
        <v>197</v>
      </c>
      <c r="M1" s="1" t="s">
        <v>253</v>
      </c>
      <c r="N1" s="1" t="s">
        <v>40</v>
      </c>
      <c r="O1" s="1" t="s">
        <v>38</v>
      </c>
      <c r="P1" s="1" t="s">
        <v>102</v>
      </c>
      <c r="Q1" s="1" t="s">
        <v>61</v>
      </c>
      <c r="R1" s="1" t="s">
        <v>26</v>
      </c>
      <c r="S1" s="1" t="s">
        <v>56</v>
      </c>
      <c r="T1" s="1" t="s">
        <v>224</v>
      </c>
      <c r="U1" s="1" t="s">
        <v>283</v>
      </c>
      <c r="V1" s="1" t="s">
        <v>201</v>
      </c>
      <c r="W1" s="1" t="s">
        <v>122</v>
      </c>
      <c r="X1" s="1" t="s">
        <v>184</v>
      </c>
      <c r="Y1" s="1" t="s">
        <v>122</v>
      </c>
      <c r="Z1" s="1" t="s">
        <v>167</v>
      </c>
      <c r="AA1" s="1" t="s">
        <v>178</v>
      </c>
      <c r="AB1" s="1" t="s">
        <v>88</v>
      </c>
      <c r="AC1" s="2"/>
    </row>
    <row r="2" spans="1:28" ht="15" customHeight="1">
      <c r="A2" s="1">
        <v>1</v>
      </c>
      <c r="B2" s="1" t="s">
        <v>48</v>
      </c>
      <c r="C2" s="3">
        <v>38888</v>
      </c>
      <c r="D2" s="3">
        <v>39576</v>
      </c>
      <c r="E2" s="1" t="s">
        <v>63</v>
      </c>
      <c r="F2" s="1" t="s">
        <v>192</v>
      </c>
      <c r="G2" s="1">
        <v>1</v>
      </c>
      <c r="H2" s="1">
        <v>1</v>
      </c>
      <c r="I2" s="1" t="s">
        <v>45</v>
      </c>
      <c r="J2" s="4"/>
      <c r="K2" s="5"/>
      <c r="L2" s="5"/>
      <c r="M2" s="5"/>
      <c r="N2" s="5"/>
      <c r="O2" s="5"/>
      <c r="P2" s="5"/>
      <c r="Q2" s="6"/>
      <c r="R2" s="5"/>
      <c r="S2" s="7"/>
      <c r="T2" s="1">
        <v>1</v>
      </c>
      <c r="U2" s="4"/>
      <c r="V2" s="5"/>
      <c r="W2" s="5"/>
      <c r="X2" s="5"/>
      <c r="Y2" s="5"/>
      <c r="Z2" s="5"/>
      <c r="AA2" s="5"/>
      <c r="AB2" s="5"/>
    </row>
    <row r="3" spans="1:22" ht="15" customHeight="1">
      <c r="A3" s="1">
        <v>2</v>
      </c>
      <c r="B3" s="1" t="s">
        <v>170</v>
      </c>
      <c r="C3" s="3">
        <v>39073</v>
      </c>
      <c r="D3" s="3">
        <v>40002</v>
      </c>
      <c r="E3" s="1" t="s">
        <v>63</v>
      </c>
      <c r="F3" s="1" t="s">
        <v>53</v>
      </c>
      <c r="G3" s="4"/>
      <c r="H3" s="5"/>
      <c r="I3" s="5"/>
      <c r="O3" s="8"/>
      <c r="P3" s="9"/>
      <c r="Q3" s="1">
        <v>1</v>
      </c>
      <c r="R3" s="2"/>
      <c r="S3" s="9"/>
      <c r="T3" s="1">
        <v>1</v>
      </c>
      <c r="U3" s="2"/>
      <c r="V3" s="8"/>
    </row>
    <row r="4" spans="1:23" ht="15" customHeight="1">
      <c r="A4" s="1">
        <v>3</v>
      </c>
      <c r="B4" s="1" t="s">
        <v>175</v>
      </c>
      <c r="C4" s="3">
        <v>38952</v>
      </c>
      <c r="D4" s="3">
        <v>39756</v>
      </c>
      <c r="E4" s="1" t="s">
        <v>63</v>
      </c>
      <c r="F4" s="1" t="s">
        <v>185</v>
      </c>
      <c r="G4" s="10"/>
      <c r="N4" s="9"/>
      <c r="O4" s="1">
        <v>1</v>
      </c>
      <c r="P4" s="2"/>
      <c r="Q4" s="5"/>
      <c r="T4" s="5"/>
      <c r="U4" s="9"/>
      <c r="V4" s="1">
        <v>1</v>
      </c>
      <c r="W4" s="2"/>
    </row>
    <row r="5" spans="1:25" ht="15" customHeight="1">
      <c r="A5" s="1">
        <v>4</v>
      </c>
      <c r="B5" s="1" t="s">
        <v>79</v>
      </c>
      <c r="C5" s="3">
        <v>38973</v>
      </c>
      <c r="D5" s="3">
        <v>40248</v>
      </c>
      <c r="E5" s="1" t="s">
        <v>63</v>
      </c>
      <c r="F5" s="1" t="s">
        <v>179</v>
      </c>
      <c r="G5" s="1">
        <v>1</v>
      </c>
      <c r="H5" s="2"/>
      <c r="O5" s="5"/>
      <c r="U5" s="9"/>
      <c r="V5" s="1">
        <v>1</v>
      </c>
      <c r="W5" s="10"/>
      <c r="Y5" s="8"/>
    </row>
    <row r="6" spans="1:26" ht="15" customHeight="1">
      <c r="A6" s="1">
        <v>5</v>
      </c>
      <c r="B6" s="1" t="s">
        <v>176</v>
      </c>
      <c r="C6" s="3">
        <v>39003</v>
      </c>
      <c r="D6" s="3">
        <v>39770</v>
      </c>
      <c r="E6" s="1" t="s">
        <v>63</v>
      </c>
      <c r="F6" s="1" t="s">
        <v>232</v>
      </c>
      <c r="G6" s="1">
        <v>1</v>
      </c>
      <c r="H6" s="2"/>
      <c r="U6" s="9"/>
      <c r="V6" s="1">
        <v>1</v>
      </c>
      <c r="W6" s="11">
        <v>3272.82</v>
      </c>
      <c r="X6" s="12"/>
      <c r="Y6" s="11">
        <v>1</v>
      </c>
      <c r="Z6" s="2"/>
    </row>
    <row r="7" spans="1:28" ht="15" customHeight="1">
      <c r="A7" s="1">
        <v>7</v>
      </c>
      <c r="B7" s="1" t="s">
        <v>157</v>
      </c>
      <c r="C7" s="3">
        <v>39146</v>
      </c>
      <c r="D7" s="3">
        <v>39882</v>
      </c>
      <c r="E7" s="1" t="s">
        <v>63</v>
      </c>
      <c r="F7" s="1" t="s">
        <v>192</v>
      </c>
      <c r="G7" s="1">
        <v>1</v>
      </c>
      <c r="H7" s="2"/>
      <c r="P7" s="8"/>
      <c r="U7" s="13"/>
      <c r="V7" s="1">
        <v>1</v>
      </c>
      <c r="W7" s="14"/>
      <c r="X7" s="8"/>
      <c r="Y7" s="6"/>
      <c r="Z7" s="8"/>
      <c r="AB7" s="8"/>
    </row>
    <row r="8" spans="1:29" ht="15" customHeight="1">
      <c r="A8" s="1" t="s">
        <v>211</v>
      </c>
      <c r="B8" s="1" t="s">
        <v>16</v>
      </c>
      <c r="C8" s="3">
        <v>39224</v>
      </c>
      <c r="D8" s="3">
        <v>40127</v>
      </c>
      <c r="E8" s="1" t="s">
        <v>63</v>
      </c>
      <c r="F8" s="1" t="s">
        <v>57</v>
      </c>
      <c r="G8" s="4"/>
      <c r="O8" s="9"/>
      <c r="P8" s="1">
        <v>1</v>
      </c>
      <c r="Q8" s="2"/>
      <c r="T8" s="9"/>
      <c r="U8" s="1">
        <v>1</v>
      </c>
      <c r="V8" s="15"/>
      <c r="W8" s="11"/>
      <c r="X8" s="11">
        <v>2835806</v>
      </c>
      <c r="Y8" s="11"/>
      <c r="Z8" s="11">
        <v>1</v>
      </c>
      <c r="AA8" s="12"/>
      <c r="AB8" s="1" t="s">
        <v>140</v>
      </c>
      <c r="AC8" s="2"/>
    </row>
    <row r="9" spans="1:29" ht="15" customHeight="1">
      <c r="A9" s="1" t="s">
        <v>209</v>
      </c>
      <c r="B9" s="1" t="s">
        <v>24</v>
      </c>
      <c r="C9" s="3">
        <v>39224</v>
      </c>
      <c r="D9" s="3">
        <v>40127</v>
      </c>
      <c r="E9" s="1" t="s">
        <v>63</v>
      </c>
      <c r="F9" s="1" t="s">
        <v>57</v>
      </c>
      <c r="G9" s="2"/>
      <c r="O9" s="9"/>
      <c r="P9" s="1">
        <v>1</v>
      </c>
      <c r="Q9" s="2"/>
      <c r="T9" s="9"/>
      <c r="U9" s="1">
        <v>1</v>
      </c>
      <c r="V9" s="16"/>
      <c r="W9" s="11"/>
      <c r="X9" s="11">
        <v>2566636</v>
      </c>
      <c r="Y9" s="11"/>
      <c r="Z9" s="11">
        <v>1</v>
      </c>
      <c r="AA9" s="12"/>
      <c r="AB9" s="1" t="s">
        <v>140</v>
      </c>
      <c r="AC9" s="2"/>
    </row>
    <row r="10" spans="1:28" ht="15" customHeight="1">
      <c r="A10" s="1" t="s">
        <v>210</v>
      </c>
      <c r="B10" s="1" t="s">
        <v>149</v>
      </c>
      <c r="C10" s="3">
        <v>39224</v>
      </c>
      <c r="D10" s="3">
        <v>40127</v>
      </c>
      <c r="E10" s="1" t="s">
        <v>63</v>
      </c>
      <c r="F10" s="1" t="s">
        <v>57</v>
      </c>
      <c r="G10" s="2"/>
      <c r="M10" s="8"/>
      <c r="N10" s="8"/>
      <c r="O10" s="9"/>
      <c r="P10" s="1">
        <v>1</v>
      </c>
      <c r="Q10" s="2"/>
      <c r="U10" s="7"/>
      <c r="V10" s="1">
        <v>1</v>
      </c>
      <c r="W10" s="11"/>
      <c r="X10" s="11"/>
      <c r="Y10" s="11"/>
      <c r="Z10" s="11"/>
      <c r="AA10" s="2"/>
      <c r="AB10" s="5"/>
    </row>
    <row r="11" spans="1:27" ht="15" customHeight="1">
      <c r="A11" s="1">
        <v>9</v>
      </c>
      <c r="B11" s="1" t="s">
        <v>31</v>
      </c>
      <c r="C11" s="3">
        <v>39307</v>
      </c>
      <c r="D11" s="3">
        <v>40123</v>
      </c>
      <c r="E11" s="1" t="s">
        <v>63</v>
      </c>
      <c r="F11" s="1" t="s">
        <v>86</v>
      </c>
      <c r="G11" s="2"/>
      <c r="L11" s="9"/>
      <c r="M11" s="1">
        <v>1</v>
      </c>
      <c r="N11" s="1">
        <v>1</v>
      </c>
      <c r="O11" s="2"/>
      <c r="P11" s="5"/>
      <c r="U11" s="9"/>
      <c r="V11" s="1">
        <v>1</v>
      </c>
      <c r="W11" s="11"/>
      <c r="X11" s="11"/>
      <c r="Y11" s="11"/>
      <c r="Z11" s="11"/>
      <c r="AA11" s="2"/>
    </row>
    <row r="12" spans="1:28" ht="15" customHeight="1">
      <c r="A12" s="1">
        <v>10</v>
      </c>
      <c r="B12" s="1" t="s">
        <v>6</v>
      </c>
      <c r="C12" s="3">
        <v>39393</v>
      </c>
      <c r="D12" s="3">
        <v>39960</v>
      </c>
      <c r="E12" s="1" t="s">
        <v>63</v>
      </c>
      <c r="F12" s="1" t="s">
        <v>133</v>
      </c>
      <c r="G12" s="10"/>
      <c r="L12" s="9"/>
      <c r="M12" s="1">
        <v>1</v>
      </c>
      <c r="N12" s="4"/>
      <c r="U12" s="13"/>
      <c r="V12" s="1">
        <v>1</v>
      </c>
      <c r="W12" s="11">
        <v>8400.29</v>
      </c>
      <c r="X12" s="17"/>
      <c r="Y12" s="11">
        <v>1</v>
      </c>
      <c r="Z12" s="14"/>
      <c r="AB12" s="8"/>
    </row>
    <row r="13" spans="1:29" ht="15" customHeight="1">
      <c r="A13" s="1">
        <v>11</v>
      </c>
      <c r="B13" s="1" t="s">
        <v>113</v>
      </c>
      <c r="C13" s="3">
        <v>38989</v>
      </c>
      <c r="D13" s="3">
        <v>39652</v>
      </c>
      <c r="E13" s="1" t="s">
        <v>174</v>
      </c>
      <c r="F13" s="1" t="s">
        <v>141</v>
      </c>
      <c r="G13" s="1">
        <v>1</v>
      </c>
      <c r="H13" s="2"/>
      <c r="J13" s="8"/>
      <c r="K13" s="8"/>
      <c r="L13" s="8"/>
      <c r="M13" s="5"/>
      <c r="T13" s="9"/>
      <c r="U13" s="1">
        <v>1</v>
      </c>
      <c r="V13" s="14"/>
      <c r="W13" s="7"/>
      <c r="X13" s="11">
        <v>40124.71</v>
      </c>
      <c r="Y13" s="15"/>
      <c r="Z13" s="11">
        <v>1</v>
      </c>
      <c r="AA13" s="12"/>
      <c r="AB13" s="1" t="s">
        <v>261</v>
      </c>
      <c r="AC13" s="2"/>
    </row>
    <row r="14" spans="1:28" ht="15" customHeight="1">
      <c r="A14" s="1">
        <v>13</v>
      </c>
      <c r="B14" s="1" t="s">
        <v>221</v>
      </c>
      <c r="C14" s="3">
        <v>38819</v>
      </c>
      <c r="D14" s="3">
        <v>39772</v>
      </c>
      <c r="E14" s="1" t="s">
        <v>174</v>
      </c>
      <c r="F14" s="1" t="s">
        <v>254</v>
      </c>
      <c r="G14" s="4"/>
      <c r="I14" s="9"/>
      <c r="J14" s="1">
        <v>1</v>
      </c>
      <c r="K14" s="1">
        <v>1</v>
      </c>
      <c r="L14" s="1">
        <v>1</v>
      </c>
      <c r="M14" s="2"/>
      <c r="N14" s="8"/>
      <c r="U14" s="7"/>
      <c r="V14" s="1">
        <v>1</v>
      </c>
      <c r="W14" s="2"/>
      <c r="X14" s="5"/>
      <c r="Z14" s="5"/>
      <c r="AB14" s="5"/>
    </row>
    <row r="15" spans="1:23" ht="15" customHeight="1">
      <c r="A15" s="1">
        <v>14</v>
      </c>
      <c r="B15" s="1" t="s">
        <v>216</v>
      </c>
      <c r="C15" s="3">
        <v>39107</v>
      </c>
      <c r="D15" s="3">
        <v>39994</v>
      </c>
      <c r="E15" s="1" t="s">
        <v>174</v>
      </c>
      <c r="F15" s="1" t="s">
        <v>177</v>
      </c>
      <c r="G15" s="10"/>
      <c r="J15" s="5"/>
      <c r="K15" s="5"/>
      <c r="L15" s="5"/>
      <c r="M15" s="9"/>
      <c r="N15" s="1">
        <v>1</v>
      </c>
      <c r="O15" s="2"/>
      <c r="U15" s="9"/>
      <c r="V15" s="1">
        <v>1</v>
      </c>
      <c r="W15" s="2"/>
    </row>
    <row r="16" spans="1:28" ht="15" customHeight="1">
      <c r="A16" s="1">
        <v>16</v>
      </c>
      <c r="B16" s="1" t="s">
        <v>138</v>
      </c>
      <c r="C16" s="3">
        <v>39140</v>
      </c>
      <c r="D16" s="3">
        <v>39870</v>
      </c>
      <c r="E16" s="1" t="s">
        <v>174</v>
      </c>
      <c r="F16" s="1" t="s">
        <v>273</v>
      </c>
      <c r="G16" s="1">
        <v>1</v>
      </c>
      <c r="H16" s="2"/>
      <c r="N16" s="5"/>
      <c r="R16" s="8"/>
      <c r="T16" s="8"/>
      <c r="U16" s="9"/>
      <c r="V16" s="1">
        <v>1</v>
      </c>
      <c r="W16" s="2"/>
      <c r="AB16" s="8"/>
    </row>
    <row r="17" spans="1:29" ht="15" customHeight="1">
      <c r="A17" s="1">
        <v>17</v>
      </c>
      <c r="B17" s="1" t="s">
        <v>44</v>
      </c>
      <c r="C17" s="3">
        <v>39155</v>
      </c>
      <c r="D17" s="3">
        <v>40017</v>
      </c>
      <c r="E17" s="1" t="s">
        <v>174</v>
      </c>
      <c r="F17" s="1" t="s">
        <v>194</v>
      </c>
      <c r="G17" s="4"/>
      <c r="M17" s="8"/>
      <c r="Q17" s="9"/>
      <c r="R17" s="1">
        <v>1</v>
      </c>
      <c r="S17" s="12"/>
      <c r="T17" s="1">
        <v>1</v>
      </c>
      <c r="U17" s="10"/>
      <c r="V17" s="5"/>
      <c r="X17" s="8"/>
      <c r="Z17" s="8"/>
      <c r="AA17" s="9"/>
      <c r="AB17" s="1" t="s">
        <v>123</v>
      </c>
      <c r="AC17" s="2"/>
    </row>
    <row r="18" spans="1:29" ht="15" customHeight="1">
      <c r="A18" s="1">
        <v>18</v>
      </c>
      <c r="B18" s="1" t="s">
        <v>37</v>
      </c>
      <c r="C18" s="3">
        <v>39169</v>
      </c>
      <c r="D18" s="3">
        <v>39694</v>
      </c>
      <c r="E18" s="1" t="s">
        <v>174</v>
      </c>
      <c r="F18" s="1" t="s">
        <v>239</v>
      </c>
      <c r="G18" s="2"/>
      <c r="L18" s="9"/>
      <c r="M18" s="1">
        <v>1</v>
      </c>
      <c r="N18" s="10"/>
      <c r="R18" s="5"/>
      <c r="T18" s="7"/>
      <c r="U18" s="1">
        <v>1</v>
      </c>
      <c r="V18" s="10"/>
      <c r="W18" s="9"/>
      <c r="X18" s="11">
        <v>66357.4</v>
      </c>
      <c r="Y18" s="12"/>
      <c r="Z18" s="11">
        <v>1</v>
      </c>
      <c r="AA18" s="12"/>
      <c r="AB18" s="1" t="s">
        <v>3</v>
      </c>
      <c r="AC18" s="2"/>
    </row>
    <row r="19" spans="1:28" ht="15" customHeight="1">
      <c r="A19" s="1">
        <v>19</v>
      </c>
      <c r="B19" s="1" t="s">
        <v>276</v>
      </c>
      <c r="C19" s="3">
        <v>39185</v>
      </c>
      <c r="D19" s="3">
        <v>40053</v>
      </c>
      <c r="E19" s="1" t="s">
        <v>174</v>
      </c>
      <c r="F19" s="1" t="s">
        <v>55</v>
      </c>
      <c r="G19" s="2"/>
      <c r="L19" s="9"/>
      <c r="M19" s="1">
        <v>1</v>
      </c>
      <c r="N19" s="1">
        <v>1</v>
      </c>
      <c r="O19" s="2"/>
      <c r="P19" s="8"/>
      <c r="U19" s="7"/>
      <c r="V19" s="1">
        <v>1</v>
      </c>
      <c r="W19" s="10"/>
      <c r="X19" s="5"/>
      <c r="Y19" s="8"/>
      <c r="Z19" s="5"/>
      <c r="AB19" s="5"/>
    </row>
    <row r="20" spans="1:28" ht="15" customHeight="1">
      <c r="A20" s="1">
        <v>20</v>
      </c>
      <c r="B20" s="1" t="s">
        <v>244</v>
      </c>
      <c r="C20" s="3">
        <v>39288</v>
      </c>
      <c r="D20" s="3">
        <v>40189</v>
      </c>
      <c r="E20" s="1" t="s">
        <v>174</v>
      </c>
      <c r="F20" s="1" t="s">
        <v>55</v>
      </c>
      <c r="G20" s="2"/>
      <c r="L20" s="9"/>
      <c r="M20" s="1">
        <v>1</v>
      </c>
      <c r="N20" s="1">
        <v>1</v>
      </c>
      <c r="O20" s="12"/>
      <c r="P20" s="1">
        <v>1</v>
      </c>
      <c r="Q20" s="2"/>
      <c r="U20" s="9"/>
      <c r="V20" s="1">
        <v>1</v>
      </c>
      <c r="W20" s="11">
        <v>6744.75</v>
      </c>
      <c r="X20" s="12"/>
      <c r="Y20" s="11">
        <v>1</v>
      </c>
      <c r="Z20" s="2"/>
      <c r="AB20" s="8"/>
    </row>
    <row r="21" spans="1:29" ht="15" customHeight="1">
      <c r="A21" s="1">
        <v>21</v>
      </c>
      <c r="B21" s="1" t="s">
        <v>23</v>
      </c>
      <c r="C21" s="3">
        <v>39315</v>
      </c>
      <c r="D21" s="3">
        <v>40134</v>
      </c>
      <c r="E21" s="1" t="s">
        <v>174</v>
      </c>
      <c r="F21" s="1" t="s">
        <v>239</v>
      </c>
      <c r="G21" s="2"/>
      <c r="H21" s="8"/>
      <c r="I21" s="8"/>
      <c r="M21" s="7"/>
      <c r="N21" s="1">
        <v>1</v>
      </c>
      <c r="O21" s="2"/>
      <c r="P21" s="5"/>
      <c r="U21" s="9"/>
      <c r="V21" s="1">
        <v>1</v>
      </c>
      <c r="W21" s="4"/>
      <c r="Y21" s="5"/>
      <c r="AA21" s="9"/>
      <c r="AB21" s="1" t="s">
        <v>270</v>
      </c>
      <c r="AC21" s="2"/>
    </row>
    <row r="22" spans="1:29" ht="15" customHeight="1">
      <c r="A22" s="1">
        <v>22</v>
      </c>
      <c r="B22" s="1" t="s">
        <v>169</v>
      </c>
      <c r="C22" s="3">
        <v>39357</v>
      </c>
      <c r="D22" s="3">
        <v>39988</v>
      </c>
      <c r="E22" s="1" t="s">
        <v>174</v>
      </c>
      <c r="F22" s="1" t="s">
        <v>254</v>
      </c>
      <c r="G22" s="16"/>
      <c r="H22" s="1">
        <v>1</v>
      </c>
      <c r="I22" s="1" t="s">
        <v>225</v>
      </c>
      <c r="J22" s="2"/>
      <c r="N22" s="5"/>
      <c r="U22" s="9"/>
      <c r="V22" s="1">
        <v>1</v>
      </c>
      <c r="W22" s="2"/>
      <c r="AA22" s="9"/>
      <c r="AB22" s="1" t="s">
        <v>270</v>
      </c>
      <c r="AC22" s="2"/>
    </row>
    <row r="23" spans="1:28" ht="15" customHeight="1">
      <c r="A23" s="1">
        <v>23</v>
      </c>
      <c r="B23" s="1" t="s">
        <v>234</v>
      </c>
      <c r="C23" s="3">
        <v>39435</v>
      </c>
      <c r="D23" s="3">
        <v>40311</v>
      </c>
      <c r="E23" s="1" t="s">
        <v>174</v>
      </c>
      <c r="F23" s="1" t="s">
        <v>146</v>
      </c>
      <c r="G23" s="1">
        <v>1</v>
      </c>
      <c r="H23" s="14"/>
      <c r="I23" s="6"/>
      <c r="U23" s="9"/>
      <c r="V23" s="1">
        <v>1</v>
      </c>
      <c r="W23" s="10"/>
      <c r="Y23" s="8"/>
      <c r="AB23" s="5"/>
    </row>
    <row r="24" spans="1:26" ht="15" customHeight="1">
      <c r="A24" s="1">
        <v>24</v>
      </c>
      <c r="B24" s="1" t="s">
        <v>240</v>
      </c>
      <c r="C24" s="3">
        <v>38748</v>
      </c>
      <c r="D24" s="3">
        <v>39685</v>
      </c>
      <c r="E24" s="1" t="s">
        <v>238</v>
      </c>
      <c r="F24" s="1" t="s">
        <v>111</v>
      </c>
      <c r="G24" s="15"/>
      <c r="H24" s="1">
        <v>1</v>
      </c>
      <c r="I24" s="1" t="s">
        <v>25</v>
      </c>
      <c r="J24" s="2"/>
      <c r="U24" s="9"/>
      <c r="V24" s="1">
        <v>1</v>
      </c>
      <c r="W24" s="11">
        <v>5161.47</v>
      </c>
      <c r="X24" s="12"/>
      <c r="Y24" s="11">
        <v>1</v>
      </c>
      <c r="Z24" s="2"/>
    </row>
    <row r="25" spans="1:26" ht="15" customHeight="1">
      <c r="A25" s="1">
        <v>25</v>
      </c>
      <c r="B25" s="1" t="s">
        <v>255</v>
      </c>
      <c r="C25" s="3">
        <v>38798</v>
      </c>
      <c r="D25" s="3">
        <v>39497</v>
      </c>
      <c r="E25" s="1" t="s">
        <v>238</v>
      </c>
      <c r="F25" s="1" t="s">
        <v>226</v>
      </c>
      <c r="G25" s="12"/>
      <c r="H25" s="1">
        <v>1</v>
      </c>
      <c r="I25" s="1" t="s">
        <v>286</v>
      </c>
      <c r="J25" s="2"/>
      <c r="M25" s="8"/>
      <c r="U25" s="9"/>
      <c r="V25" s="1">
        <v>1</v>
      </c>
      <c r="W25" s="11">
        <v>13660.15</v>
      </c>
      <c r="X25" s="12"/>
      <c r="Y25" s="11">
        <v>1</v>
      </c>
      <c r="Z25" s="2"/>
    </row>
    <row r="26" spans="1:26" ht="15" customHeight="1">
      <c r="A26" s="1">
        <v>26</v>
      </c>
      <c r="B26" s="1" t="s">
        <v>110</v>
      </c>
      <c r="C26" s="3">
        <v>38959</v>
      </c>
      <c r="D26" s="3">
        <v>39699</v>
      </c>
      <c r="E26" s="1" t="s">
        <v>238</v>
      </c>
      <c r="F26" s="1" t="s">
        <v>76</v>
      </c>
      <c r="G26" s="12"/>
      <c r="H26" s="1">
        <v>1</v>
      </c>
      <c r="I26" s="1" t="s">
        <v>25</v>
      </c>
      <c r="J26" s="2"/>
      <c r="L26" s="9"/>
      <c r="M26" s="1">
        <v>1</v>
      </c>
      <c r="N26" s="2"/>
      <c r="P26" s="8"/>
      <c r="T26" s="8"/>
      <c r="U26" s="9"/>
      <c r="V26" s="1">
        <v>1</v>
      </c>
      <c r="W26" s="11">
        <v>16233.73</v>
      </c>
      <c r="X26" s="12"/>
      <c r="Y26" s="11">
        <v>1</v>
      </c>
      <c r="Z26" s="2"/>
    </row>
    <row r="27" spans="1:28" ht="15" customHeight="1">
      <c r="A27" s="1">
        <v>27</v>
      </c>
      <c r="B27" s="1" t="s">
        <v>116</v>
      </c>
      <c r="C27" s="3">
        <v>39017</v>
      </c>
      <c r="D27" s="3">
        <v>39623</v>
      </c>
      <c r="E27" s="1" t="s">
        <v>238</v>
      </c>
      <c r="F27" s="1" t="s">
        <v>226</v>
      </c>
      <c r="G27" s="2"/>
      <c r="H27" s="5"/>
      <c r="I27" s="5"/>
      <c r="M27" s="5"/>
      <c r="O27" s="9"/>
      <c r="P27" s="1">
        <v>1</v>
      </c>
      <c r="Q27" s="2"/>
      <c r="S27" s="9"/>
      <c r="T27" s="1">
        <v>1</v>
      </c>
      <c r="U27" s="2"/>
      <c r="V27" s="7"/>
      <c r="W27" s="11">
        <v>7063.78</v>
      </c>
      <c r="X27" s="12"/>
      <c r="Y27" s="11">
        <v>1</v>
      </c>
      <c r="Z27" s="2"/>
      <c r="AB27" s="8"/>
    </row>
    <row r="28" spans="1:29" ht="15" customHeight="1">
      <c r="A28" s="1">
        <v>28</v>
      </c>
      <c r="B28" s="1" t="s">
        <v>266</v>
      </c>
      <c r="C28" s="3">
        <v>39041</v>
      </c>
      <c r="D28" s="3">
        <v>39590</v>
      </c>
      <c r="E28" s="1" t="s">
        <v>238</v>
      </c>
      <c r="F28" s="1" t="s">
        <v>125</v>
      </c>
      <c r="G28" s="2"/>
      <c r="O28" s="9"/>
      <c r="P28" s="1">
        <v>1</v>
      </c>
      <c r="Q28" s="2"/>
      <c r="S28" s="9"/>
      <c r="T28" s="1">
        <v>1</v>
      </c>
      <c r="U28" s="2"/>
      <c r="V28" s="9"/>
      <c r="W28" s="11">
        <v>7672.77</v>
      </c>
      <c r="X28" s="12"/>
      <c r="Y28" s="11">
        <v>1</v>
      </c>
      <c r="Z28" s="2"/>
      <c r="AA28" s="9"/>
      <c r="AB28" s="1" t="s">
        <v>51</v>
      </c>
      <c r="AC28" s="2"/>
    </row>
    <row r="29" spans="1:28" ht="15" customHeight="1">
      <c r="A29" s="1">
        <v>30</v>
      </c>
      <c r="B29" s="1" t="s">
        <v>215</v>
      </c>
      <c r="C29" s="3">
        <v>39143</v>
      </c>
      <c r="D29" s="3">
        <v>39798</v>
      </c>
      <c r="E29" s="1" t="s">
        <v>238</v>
      </c>
      <c r="F29" s="1" t="s">
        <v>236</v>
      </c>
      <c r="G29" s="2"/>
      <c r="O29" s="9"/>
      <c r="P29" s="1">
        <v>1</v>
      </c>
      <c r="Q29" s="2"/>
      <c r="S29" s="9"/>
      <c r="T29" s="1">
        <v>1</v>
      </c>
      <c r="U29" s="2"/>
      <c r="V29" s="9"/>
      <c r="W29" s="11">
        <v>1530.16</v>
      </c>
      <c r="X29" s="12"/>
      <c r="Y29" s="11">
        <v>1</v>
      </c>
      <c r="Z29" s="2"/>
      <c r="AB29" s="5"/>
    </row>
    <row r="30" spans="1:28" ht="15" customHeight="1">
      <c r="A30" s="1">
        <v>31</v>
      </c>
      <c r="B30" s="1" t="s">
        <v>278</v>
      </c>
      <c r="C30" s="3">
        <v>39245</v>
      </c>
      <c r="D30" s="3">
        <v>39800</v>
      </c>
      <c r="E30" s="1" t="s">
        <v>238</v>
      </c>
      <c r="F30" s="1" t="s">
        <v>35</v>
      </c>
      <c r="G30" s="2"/>
      <c r="J30" s="8"/>
      <c r="M30" s="8"/>
      <c r="O30" s="9"/>
      <c r="P30" s="1">
        <v>1</v>
      </c>
      <c r="Q30" s="2"/>
      <c r="S30" s="9"/>
      <c r="T30" s="1">
        <v>1</v>
      </c>
      <c r="U30" s="2"/>
      <c r="V30" s="13"/>
      <c r="W30" s="11">
        <v>2172.66</v>
      </c>
      <c r="X30" s="12"/>
      <c r="Y30" s="11">
        <v>1</v>
      </c>
      <c r="Z30" s="2"/>
      <c r="AB30" s="8"/>
    </row>
    <row r="31" spans="1:29" ht="15" customHeight="1">
      <c r="A31" s="1">
        <v>32</v>
      </c>
      <c r="B31" s="1" t="s">
        <v>282</v>
      </c>
      <c r="C31" s="3">
        <v>39364</v>
      </c>
      <c r="D31" s="3">
        <v>39869</v>
      </c>
      <c r="E31" s="1" t="s">
        <v>238</v>
      </c>
      <c r="F31" s="1" t="s">
        <v>288</v>
      </c>
      <c r="G31" s="2"/>
      <c r="I31" s="9"/>
      <c r="J31" s="1">
        <v>1</v>
      </c>
      <c r="K31" s="2"/>
      <c r="L31" s="9"/>
      <c r="M31" s="1">
        <v>1</v>
      </c>
      <c r="N31" s="2"/>
      <c r="O31" s="9"/>
      <c r="P31" s="1">
        <v>1</v>
      </c>
      <c r="Q31" s="2"/>
      <c r="T31" s="5"/>
      <c r="U31" s="9"/>
      <c r="V31" s="1">
        <v>1</v>
      </c>
      <c r="W31" s="14"/>
      <c r="Y31" s="6"/>
      <c r="AA31" s="9"/>
      <c r="AB31" s="1" t="s">
        <v>75</v>
      </c>
      <c r="AC31" s="2"/>
    </row>
    <row r="32" spans="1:28" ht="15" customHeight="1">
      <c r="A32" s="1">
        <v>33</v>
      </c>
      <c r="B32" s="1" t="s">
        <v>207</v>
      </c>
      <c r="C32" s="3">
        <v>39437</v>
      </c>
      <c r="D32" s="3">
        <v>39987</v>
      </c>
      <c r="E32" s="1" t="s">
        <v>238</v>
      </c>
      <c r="F32" s="1" t="s">
        <v>236</v>
      </c>
      <c r="G32" s="10"/>
      <c r="J32" s="5"/>
      <c r="L32" s="9"/>
      <c r="M32" s="1">
        <v>1</v>
      </c>
      <c r="N32" s="2"/>
      <c r="O32" s="9"/>
      <c r="P32" s="1">
        <v>1</v>
      </c>
      <c r="Q32" s="2"/>
      <c r="U32" s="9"/>
      <c r="V32" s="1">
        <v>1</v>
      </c>
      <c r="W32" s="11">
        <v>5092.95</v>
      </c>
      <c r="X32" s="12"/>
      <c r="Y32" s="11">
        <v>1</v>
      </c>
      <c r="Z32" s="2"/>
      <c r="AB32" s="5"/>
    </row>
    <row r="33" spans="1:25" ht="15" customHeight="1">
      <c r="A33" s="1">
        <v>34</v>
      </c>
      <c r="B33" s="1" t="s">
        <v>83</v>
      </c>
      <c r="C33" s="3">
        <v>38791</v>
      </c>
      <c r="D33" s="3">
        <v>39888</v>
      </c>
      <c r="E33" s="1" t="s">
        <v>66</v>
      </c>
      <c r="F33" s="1" t="s">
        <v>32</v>
      </c>
      <c r="G33" s="1">
        <v>1</v>
      </c>
      <c r="H33" s="2"/>
      <c r="M33" s="5"/>
      <c r="P33" s="6"/>
      <c r="U33" s="9"/>
      <c r="V33" s="1">
        <v>1</v>
      </c>
      <c r="W33" s="14"/>
      <c r="Y33" s="6"/>
    </row>
    <row r="34" spans="1:26" ht="15" customHeight="1">
      <c r="A34" s="1">
        <v>35</v>
      </c>
      <c r="B34" s="1" t="s">
        <v>229</v>
      </c>
      <c r="C34" s="3">
        <v>38807</v>
      </c>
      <c r="D34" s="3">
        <v>39479</v>
      </c>
      <c r="E34" s="1" t="s">
        <v>66</v>
      </c>
      <c r="F34" s="1" t="s">
        <v>32</v>
      </c>
      <c r="G34" s="4"/>
      <c r="H34" s="8"/>
      <c r="I34" s="8"/>
      <c r="O34" s="9"/>
      <c r="P34" s="1">
        <v>1</v>
      </c>
      <c r="Q34" s="2"/>
      <c r="U34" s="9"/>
      <c r="V34" s="1">
        <v>1</v>
      </c>
      <c r="W34" s="11">
        <v>13111.11</v>
      </c>
      <c r="X34" s="12"/>
      <c r="Y34" s="11">
        <v>1</v>
      </c>
      <c r="Z34" s="2"/>
    </row>
    <row r="35" spans="1:28" ht="15" customHeight="1">
      <c r="A35" s="1">
        <v>36</v>
      </c>
      <c r="B35" s="1" t="s">
        <v>13</v>
      </c>
      <c r="C35" s="3">
        <v>39008</v>
      </c>
      <c r="D35" s="3">
        <v>40122</v>
      </c>
      <c r="E35" s="1" t="s">
        <v>66</v>
      </c>
      <c r="F35" s="1" t="s">
        <v>54</v>
      </c>
      <c r="G35" s="12"/>
      <c r="H35" s="1">
        <v>1</v>
      </c>
      <c r="I35" s="1" t="s">
        <v>217</v>
      </c>
      <c r="J35" s="2"/>
      <c r="L35" s="8"/>
      <c r="P35" s="5"/>
      <c r="U35" s="9"/>
      <c r="V35" s="1">
        <v>1</v>
      </c>
      <c r="W35" s="11">
        <v>3812.64</v>
      </c>
      <c r="X35" s="12"/>
      <c r="Y35" s="11">
        <v>1</v>
      </c>
      <c r="Z35" s="2"/>
      <c r="AB35" s="8"/>
    </row>
    <row r="36" spans="1:29" ht="15" customHeight="1">
      <c r="A36" s="1">
        <v>37</v>
      </c>
      <c r="B36" s="1" t="s">
        <v>262</v>
      </c>
      <c r="C36" s="3">
        <v>39017</v>
      </c>
      <c r="D36" s="3">
        <v>40263</v>
      </c>
      <c r="E36" s="1" t="s">
        <v>66</v>
      </c>
      <c r="F36" s="1" t="s">
        <v>8</v>
      </c>
      <c r="G36" s="2"/>
      <c r="H36" s="5"/>
      <c r="I36" s="5"/>
      <c r="K36" s="9"/>
      <c r="L36" s="1">
        <v>1</v>
      </c>
      <c r="M36" s="2"/>
      <c r="P36" s="8"/>
      <c r="U36" s="9"/>
      <c r="V36" s="1">
        <v>1</v>
      </c>
      <c r="W36" s="11">
        <v>11174.71</v>
      </c>
      <c r="X36" s="12"/>
      <c r="Y36" s="11">
        <v>1</v>
      </c>
      <c r="Z36" s="2"/>
      <c r="AA36" s="9"/>
      <c r="AB36" s="1" t="s">
        <v>109</v>
      </c>
      <c r="AC36" s="2"/>
    </row>
    <row r="37" spans="1:28" ht="15" customHeight="1">
      <c r="A37" s="1">
        <v>38</v>
      </c>
      <c r="B37" s="1" t="s">
        <v>5</v>
      </c>
      <c r="C37" s="3">
        <v>39176</v>
      </c>
      <c r="D37" s="3">
        <v>40071</v>
      </c>
      <c r="E37" s="1" t="s">
        <v>66</v>
      </c>
      <c r="F37" s="1" t="s">
        <v>64</v>
      </c>
      <c r="G37" s="10"/>
      <c r="L37" s="5"/>
      <c r="M37" s="8"/>
      <c r="O37" s="9"/>
      <c r="P37" s="1">
        <v>1</v>
      </c>
      <c r="Q37" s="2"/>
      <c r="U37" s="9"/>
      <c r="V37" s="1">
        <v>1</v>
      </c>
      <c r="W37" s="11">
        <v>6980.05</v>
      </c>
      <c r="X37" s="12"/>
      <c r="Y37" s="11">
        <v>1</v>
      </c>
      <c r="Z37" s="2"/>
      <c r="AB37" s="5"/>
    </row>
    <row r="38" spans="1:26" ht="15" customHeight="1">
      <c r="A38" s="1">
        <v>39</v>
      </c>
      <c r="B38" s="1" t="s">
        <v>279</v>
      </c>
      <c r="C38" s="3">
        <v>39195</v>
      </c>
      <c r="D38" s="3">
        <v>39842</v>
      </c>
      <c r="E38" s="1" t="s">
        <v>66</v>
      </c>
      <c r="F38" s="1" t="s">
        <v>153</v>
      </c>
      <c r="G38" s="1">
        <v>1</v>
      </c>
      <c r="H38" s="2"/>
      <c r="L38" s="9"/>
      <c r="M38" s="1">
        <v>1</v>
      </c>
      <c r="N38" s="2"/>
      <c r="O38" s="8"/>
      <c r="P38" s="6"/>
      <c r="U38" s="9"/>
      <c r="V38" s="1">
        <v>1</v>
      </c>
      <c r="W38" s="11">
        <v>8095.89</v>
      </c>
      <c r="X38" s="12"/>
      <c r="Y38" s="11">
        <v>1</v>
      </c>
      <c r="Z38" s="2"/>
    </row>
    <row r="39" spans="1:28" ht="15" customHeight="1">
      <c r="A39" s="1">
        <v>40</v>
      </c>
      <c r="B39" s="1" t="s">
        <v>27</v>
      </c>
      <c r="C39" s="3">
        <v>39241</v>
      </c>
      <c r="D39" s="3">
        <v>39898</v>
      </c>
      <c r="E39" s="1" t="s">
        <v>66</v>
      </c>
      <c r="F39" s="1" t="s">
        <v>50</v>
      </c>
      <c r="G39" s="4"/>
      <c r="M39" s="6"/>
      <c r="N39" s="13"/>
      <c r="O39" s="1">
        <v>1</v>
      </c>
      <c r="P39" s="1">
        <v>1</v>
      </c>
      <c r="Q39" s="2"/>
      <c r="U39" s="13"/>
      <c r="V39" s="1">
        <v>1</v>
      </c>
      <c r="W39" s="11">
        <v>3610.66</v>
      </c>
      <c r="X39" s="16"/>
      <c r="Y39" s="11">
        <v>1</v>
      </c>
      <c r="Z39" s="10"/>
      <c r="AB39" s="8"/>
    </row>
    <row r="40" spans="1:29" ht="15" customHeight="1">
      <c r="A40" s="1">
        <v>41</v>
      </c>
      <c r="B40" s="1" t="s">
        <v>268</v>
      </c>
      <c r="C40" s="3">
        <v>39433</v>
      </c>
      <c r="D40" s="3">
        <v>40106</v>
      </c>
      <c r="E40" s="1" t="s">
        <v>66</v>
      </c>
      <c r="F40" s="1" t="s">
        <v>72</v>
      </c>
      <c r="G40" s="10"/>
      <c r="L40" s="9"/>
      <c r="M40" s="1">
        <v>1</v>
      </c>
      <c r="N40" s="1">
        <v>1</v>
      </c>
      <c r="O40" s="4"/>
      <c r="P40" s="5"/>
      <c r="T40" s="9"/>
      <c r="U40" s="1">
        <v>1</v>
      </c>
      <c r="V40" s="14"/>
      <c r="W40" s="18"/>
      <c r="X40" s="19">
        <v>50000</v>
      </c>
      <c r="Y40" s="17"/>
      <c r="Z40" s="11">
        <v>1</v>
      </c>
      <c r="AA40" s="12"/>
      <c r="AB40" s="1" t="s">
        <v>105</v>
      </c>
      <c r="AC40" s="2"/>
    </row>
    <row r="41" spans="1:28" ht="15" customHeight="1">
      <c r="A41" s="1">
        <v>42</v>
      </c>
      <c r="B41" s="1" t="s">
        <v>90</v>
      </c>
      <c r="C41" s="3">
        <v>38842</v>
      </c>
      <c r="D41" s="3">
        <v>39603</v>
      </c>
      <c r="E41" s="1" t="s">
        <v>142</v>
      </c>
      <c r="F41" s="1" t="s">
        <v>150</v>
      </c>
      <c r="G41" s="1">
        <v>1</v>
      </c>
      <c r="H41" s="2"/>
      <c r="M41" s="5"/>
      <c r="N41" s="5"/>
      <c r="U41" s="7"/>
      <c r="V41" s="1">
        <v>1</v>
      </c>
      <c r="W41" s="11">
        <v>6616.11</v>
      </c>
      <c r="X41" s="15"/>
      <c r="Y41" s="11">
        <v>1</v>
      </c>
      <c r="Z41" s="4"/>
      <c r="AB41" s="5"/>
    </row>
    <row r="42" spans="1:26" ht="15" customHeight="1">
      <c r="A42" s="1">
        <v>43</v>
      </c>
      <c r="B42" s="1" t="s">
        <v>135</v>
      </c>
      <c r="C42" s="3">
        <v>39433</v>
      </c>
      <c r="D42" s="3">
        <v>40051</v>
      </c>
      <c r="E42" s="1" t="s">
        <v>142</v>
      </c>
      <c r="F42" s="1" t="s">
        <v>118</v>
      </c>
      <c r="G42" s="1">
        <v>1</v>
      </c>
      <c r="H42" s="2"/>
      <c r="U42" s="9"/>
      <c r="V42" s="1">
        <v>1</v>
      </c>
      <c r="W42" s="11">
        <v>4517.1</v>
      </c>
      <c r="X42" s="12"/>
      <c r="Y42" s="11">
        <v>1</v>
      </c>
      <c r="Z42" s="2"/>
    </row>
    <row r="43" spans="1:28" ht="15" customHeight="1">
      <c r="A43" s="1" t="s">
        <v>87</v>
      </c>
      <c r="B43" s="1" t="s">
        <v>153</v>
      </c>
      <c r="C43" s="3">
        <v>39433</v>
      </c>
      <c r="D43" s="3">
        <v>40051</v>
      </c>
      <c r="E43" s="1" t="s">
        <v>142</v>
      </c>
      <c r="F43" s="1" t="s">
        <v>118</v>
      </c>
      <c r="G43" s="1">
        <v>1</v>
      </c>
      <c r="H43" s="10"/>
      <c r="I43" s="8"/>
      <c r="U43" s="13"/>
      <c r="V43" s="1">
        <v>1</v>
      </c>
      <c r="W43" s="4"/>
      <c r="X43" s="8"/>
      <c r="Y43" s="5"/>
      <c r="Z43" s="8"/>
      <c r="AA43" s="8"/>
      <c r="AB43" s="8"/>
    </row>
    <row r="44" spans="1:29" ht="15" customHeight="1">
      <c r="A44" s="1">
        <v>44</v>
      </c>
      <c r="B44" s="1" t="s">
        <v>20</v>
      </c>
      <c r="C44" s="3">
        <v>38740</v>
      </c>
      <c r="D44" s="3">
        <v>40239</v>
      </c>
      <c r="E44" s="1" t="s">
        <v>28</v>
      </c>
      <c r="F44" s="1" t="s">
        <v>121</v>
      </c>
      <c r="G44" s="15"/>
      <c r="H44" s="1">
        <v>1</v>
      </c>
      <c r="I44" s="1" t="s">
        <v>14</v>
      </c>
      <c r="J44" s="2"/>
      <c r="T44" s="9"/>
      <c r="U44" s="1">
        <v>1</v>
      </c>
      <c r="V44" s="4"/>
      <c r="W44" s="9"/>
      <c r="X44" s="11">
        <v>65601.05</v>
      </c>
      <c r="Y44" s="12"/>
      <c r="Z44" s="11">
        <v>1</v>
      </c>
      <c r="AA44" s="19">
        <v>150685</v>
      </c>
      <c r="AB44" s="1" t="s">
        <v>134</v>
      </c>
      <c r="AC44" s="2"/>
    </row>
    <row r="45" spans="1:29" ht="15" customHeight="1">
      <c r="A45" s="1" t="s">
        <v>103</v>
      </c>
      <c r="B45" s="1" t="s">
        <v>129</v>
      </c>
      <c r="C45" s="3">
        <v>38740</v>
      </c>
      <c r="D45" s="3">
        <v>40239</v>
      </c>
      <c r="E45" s="1" t="s">
        <v>28</v>
      </c>
      <c r="F45" s="1" t="s">
        <v>121</v>
      </c>
      <c r="G45" s="12"/>
      <c r="H45" s="1">
        <v>1</v>
      </c>
      <c r="I45" s="1" t="s">
        <v>14</v>
      </c>
      <c r="J45" s="2"/>
      <c r="T45" s="9"/>
      <c r="U45" s="1">
        <v>1</v>
      </c>
      <c r="V45" s="10"/>
      <c r="W45" s="9"/>
      <c r="X45" s="11">
        <v>46173.33</v>
      </c>
      <c r="Y45" s="12"/>
      <c r="Z45" s="11">
        <v>1</v>
      </c>
      <c r="AA45" s="19">
        <v>150685</v>
      </c>
      <c r="AB45" s="1" t="s">
        <v>114</v>
      </c>
      <c r="AC45" s="2"/>
    </row>
    <row r="46" spans="1:28" ht="15" customHeight="1">
      <c r="A46" s="1" t="s">
        <v>101</v>
      </c>
      <c r="B46" s="1" t="s">
        <v>258</v>
      </c>
      <c r="C46" s="3">
        <v>38740</v>
      </c>
      <c r="D46" s="3">
        <v>40239</v>
      </c>
      <c r="E46" s="1" t="s">
        <v>28</v>
      </c>
      <c r="F46" s="1" t="s">
        <v>121</v>
      </c>
      <c r="G46" s="12"/>
      <c r="H46" s="1">
        <v>1</v>
      </c>
      <c r="I46" s="1" t="s">
        <v>14</v>
      </c>
      <c r="J46" s="2"/>
      <c r="U46" s="7"/>
      <c r="V46" s="1">
        <v>1</v>
      </c>
      <c r="W46" s="2"/>
      <c r="X46" s="5"/>
      <c r="Z46" s="5"/>
      <c r="AA46" s="5"/>
      <c r="AB46" s="5"/>
    </row>
    <row r="47" spans="1:23" ht="15" customHeight="1">
      <c r="A47" s="1" t="s">
        <v>100</v>
      </c>
      <c r="B47" s="1" t="s">
        <v>71</v>
      </c>
      <c r="C47" s="3">
        <v>38740</v>
      </c>
      <c r="D47" s="3">
        <v>40239</v>
      </c>
      <c r="E47" s="1" t="s">
        <v>28</v>
      </c>
      <c r="F47" s="1" t="s">
        <v>121</v>
      </c>
      <c r="G47" s="12"/>
      <c r="H47" s="1">
        <v>1</v>
      </c>
      <c r="I47" s="1" t="s">
        <v>14</v>
      </c>
      <c r="J47" s="2"/>
      <c r="U47" s="9"/>
      <c r="V47" s="1">
        <v>1</v>
      </c>
      <c r="W47" s="2"/>
    </row>
    <row r="48" spans="1:23" ht="15" customHeight="1">
      <c r="A48" s="1" t="s">
        <v>107</v>
      </c>
      <c r="B48" s="1" t="s">
        <v>46</v>
      </c>
      <c r="C48" s="3">
        <v>38740</v>
      </c>
      <c r="D48" s="3">
        <v>40239</v>
      </c>
      <c r="E48" s="1" t="s">
        <v>28</v>
      </c>
      <c r="F48" s="1" t="s">
        <v>121</v>
      </c>
      <c r="G48" s="12"/>
      <c r="H48" s="1">
        <v>1</v>
      </c>
      <c r="I48" s="1" t="s">
        <v>14</v>
      </c>
      <c r="J48" s="2"/>
      <c r="U48" s="9"/>
      <c r="V48" s="1">
        <v>1</v>
      </c>
      <c r="W48" s="2"/>
    </row>
    <row r="49" spans="1:23" ht="15" customHeight="1">
      <c r="A49" s="1" t="s">
        <v>106</v>
      </c>
      <c r="B49" s="1" t="s">
        <v>12</v>
      </c>
      <c r="C49" s="3">
        <v>38740</v>
      </c>
      <c r="D49" s="3">
        <v>40239</v>
      </c>
      <c r="E49" s="1" t="s">
        <v>28</v>
      </c>
      <c r="F49" s="1" t="s">
        <v>121</v>
      </c>
      <c r="G49" s="12"/>
      <c r="H49" s="1">
        <v>1</v>
      </c>
      <c r="I49" s="1" t="s">
        <v>14</v>
      </c>
      <c r="J49" s="2"/>
      <c r="U49" s="9"/>
      <c r="V49" s="1">
        <v>1</v>
      </c>
      <c r="W49" s="2"/>
    </row>
    <row r="50" spans="1:23" ht="15" customHeight="1">
      <c r="A50" s="1" t="s">
        <v>104</v>
      </c>
      <c r="B50" s="1" t="s">
        <v>1</v>
      </c>
      <c r="C50" s="3">
        <v>38740</v>
      </c>
      <c r="D50" s="3">
        <v>40239</v>
      </c>
      <c r="E50" s="1" t="s">
        <v>28</v>
      </c>
      <c r="F50" s="1" t="s">
        <v>121</v>
      </c>
      <c r="G50" s="16"/>
      <c r="H50" s="1">
        <v>1</v>
      </c>
      <c r="I50" s="1" t="s">
        <v>14</v>
      </c>
      <c r="J50" s="2"/>
      <c r="U50" s="9"/>
      <c r="V50" s="1">
        <v>1</v>
      </c>
      <c r="W50" s="2"/>
    </row>
    <row r="51" spans="1:23" ht="15" customHeight="1">
      <c r="A51" s="1">
        <v>45</v>
      </c>
      <c r="B51" s="1" t="s">
        <v>137</v>
      </c>
      <c r="C51" s="3">
        <v>38748</v>
      </c>
      <c r="D51" s="3">
        <v>39573</v>
      </c>
      <c r="E51" s="1" t="s">
        <v>28</v>
      </c>
      <c r="F51" s="1" t="s">
        <v>186</v>
      </c>
      <c r="G51" s="1">
        <v>1</v>
      </c>
      <c r="H51" s="14"/>
      <c r="I51" s="6"/>
      <c r="U51" s="9"/>
      <c r="V51" s="1">
        <v>1</v>
      </c>
      <c r="W51" s="2"/>
    </row>
    <row r="52" spans="1:25" ht="15" customHeight="1">
      <c r="A52" s="1">
        <v>46</v>
      </c>
      <c r="B52" s="1" t="s">
        <v>208</v>
      </c>
      <c r="C52" s="3">
        <v>38889</v>
      </c>
      <c r="D52" s="3">
        <v>39966</v>
      </c>
      <c r="E52" s="1" t="s">
        <v>28</v>
      </c>
      <c r="F52" s="1" t="s">
        <v>33</v>
      </c>
      <c r="G52" s="1">
        <v>1</v>
      </c>
      <c r="H52" s="1">
        <v>1</v>
      </c>
      <c r="I52" s="1" t="s">
        <v>41</v>
      </c>
      <c r="J52" s="2"/>
      <c r="U52" s="9"/>
      <c r="V52" s="1">
        <v>1</v>
      </c>
      <c r="W52" s="10"/>
      <c r="Y52" s="8"/>
    </row>
    <row r="53" spans="1:26" ht="15" customHeight="1">
      <c r="A53" s="1">
        <v>47</v>
      </c>
      <c r="B53" s="1" t="s">
        <v>249</v>
      </c>
      <c r="C53" s="3">
        <v>38889</v>
      </c>
      <c r="D53" s="3">
        <v>40032</v>
      </c>
      <c r="E53" s="1" t="s">
        <v>28</v>
      </c>
      <c r="F53" s="1" t="s">
        <v>33</v>
      </c>
      <c r="G53" s="1">
        <v>1</v>
      </c>
      <c r="H53" s="4"/>
      <c r="I53" s="5"/>
      <c r="K53" s="8"/>
      <c r="L53" s="8"/>
      <c r="U53" s="9"/>
      <c r="V53" s="1">
        <v>1</v>
      </c>
      <c r="W53" s="11">
        <v>9396.07</v>
      </c>
      <c r="X53" s="12"/>
      <c r="Y53" s="11">
        <v>1</v>
      </c>
      <c r="Z53" s="2"/>
    </row>
    <row r="54" spans="1:28" ht="15" customHeight="1">
      <c r="A54" s="1">
        <v>48</v>
      </c>
      <c r="B54" s="1" t="s">
        <v>39</v>
      </c>
      <c r="C54" s="3">
        <v>38904</v>
      </c>
      <c r="D54" s="3">
        <v>39982</v>
      </c>
      <c r="E54" s="1" t="s">
        <v>28</v>
      </c>
      <c r="F54" s="1" t="s">
        <v>277</v>
      </c>
      <c r="G54" s="4"/>
      <c r="J54" s="9"/>
      <c r="K54" s="1">
        <v>1</v>
      </c>
      <c r="L54" s="1">
        <v>1</v>
      </c>
      <c r="M54" s="2"/>
      <c r="P54" s="8"/>
      <c r="U54" s="13"/>
      <c r="V54" s="1">
        <v>1</v>
      </c>
      <c r="W54" s="4"/>
      <c r="X54" s="8"/>
      <c r="Y54" s="5"/>
      <c r="Z54" s="8"/>
      <c r="AB54" s="8"/>
    </row>
    <row r="55" spans="1:29" ht="15" customHeight="1">
      <c r="A55" s="1">
        <v>50</v>
      </c>
      <c r="B55" s="1" t="s">
        <v>212</v>
      </c>
      <c r="C55" s="3">
        <v>39175</v>
      </c>
      <c r="D55" s="3">
        <v>39861</v>
      </c>
      <c r="E55" s="1" t="s">
        <v>28</v>
      </c>
      <c r="F55" s="1" t="s">
        <v>277</v>
      </c>
      <c r="G55" s="2"/>
      <c r="H55" s="8"/>
      <c r="I55" s="8"/>
      <c r="K55" s="5"/>
      <c r="L55" s="5"/>
      <c r="O55" s="9"/>
      <c r="P55" s="1">
        <v>1</v>
      </c>
      <c r="Q55" s="2"/>
      <c r="T55" s="9"/>
      <c r="U55" s="1">
        <v>1</v>
      </c>
      <c r="V55" s="4"/>
      <c r="W55" s="9"/>
      <c r="X55" s="11">
        <v>351173</v>
      </c>
      <c r="Y55" s="12"/>
      <c r="Z55" s="11">
        <v>1</v>
      </c>
      <c r="AA55" s="16"/>
      <c r="AB55" s="1" t="s">
        <v>69</v>
      </c>
      <c r="AC55" s="2"/>
    </row>
    <row r="56" spans="1:29" ht="15" customHeight="1">
      <c r="A56" s="1">
        <v>51</v>
      </c>
      <c r="B56" s="1" t="s">
        <v>250</v>
      </c>
      <c r="C56" s="3">
        <v>39302</v>
      </c>
      <c r="D56" s="3">
        <v>40304</v>
      </c>
      <c r="E56" s="1" t="s">
        <v>28</v>
      </c>
      <c r="F56" s="1" t="s">
        <v>220</v>
      </c>
      <c r="G56" s="12"/>
      <c r="H56" s="1">
        <v>1</v>
      </c>
      <c r="I56" s="1" t="s">
        <v>241</v>
      </c>
      <c r="J56" s="2"/>
      <c r="O56" s="8"/>
      <c r="P56" s="5"/>
      <c r="Q56" s="8"/>
      <c r="T56" s="9"/>
      <c r="U56" s="1">
        <v>1</v>
      </c>
      <c r="V56" s="2"/>
      <c r="W56" s="9"/>
      <c r="X56" s="11">
        <v>67088.08</v>
      </c>
      <c r="Y56" s="12"/>
      <c r="Z56" s="11">
        <v>1</v>
      </c>
      <c r="AA56" s="19">
        <v>57500</v>
      </c>
      <c r="AB56" s="1" t="s">
        <v>119</v>
      </c>
      <c r="AC56" s="2"/>
    </row>
    <row r="57" spans="1:29" ht="15" customHeight="1">
      <c r="A57" s="1">
        <v>52</v>
      </c>
      <c r="B57" s="1" t="s">
        <v>168</v>
      </c>
      <c r="C57" s="3">
        <v>38737</v>
      </c>
      <c r="D57" s="3">
        <v>39386</v>
      </c>
      <c r="E57" s="1" t="s">
        <v>274</v>
      </c>
      <c r="F57" s="1" t="s">
        <v>263</v>
      </c>
      <c r="G57" s="10"/>
      <c r="H57" s="5"/>
      <c r="I57" s="5"/>
      <c r="N57" s="9"/>
      <c r="O57" s="1">
        <v>1</v>
      </c>
      <c r="P57" s="12"/>
      <c r="Q57" s="20">
        <v>1</v>
      </c>
      <c r="R57" s="2"/>
      <c r="T57" s="9"/>
      <c r="U57" s="1">
        <v>1</v>
      </c>
      <c r="V57" s="10"/>
      <c r="W57" s="13"/>
      <c r="X57" s="19">
        <v>1679001</v>
      </c>
      <c r="Y57" s="16"/>
      <c r="Z57" s="11">
        <v>1</v>
      </c>
      <c r="AA57" s="11">
        <v>735500.5</v>
      </c>
      <c r="AB57" s="1" t="s">
        <v>227</v>
      </c>
      <c r="AC57" s="2"/>
    </row>
    <row r="58" spans="1:28" ht="15" customHeight="1">
      <c r="A58" s="1">
        <v>53</v>
      </c>
      <c r="B58" s="1" t="s">
        <v>130</v>
      </c>
      <c r="C58" s="3">
        <v>38943</v>
      </c>
      <c r="D58" s="3">
        <v>39798</v>
      </c>
      <c r="E58" s="1" t="s">
        <v>274</v>
      </c>
      <c r="F58" s="1" t="s">
        <v>281</v>
      </c>
      <c r="G58" s="1">
        <v>1</v>
      </c>
      <c r="H58" s="2"/>
      <c r="M58" s="8"/>
      <c r="O58" s="5"/>
      <c r="Q58" s="5"/>
      <c r="U58" s="18"/>
      <c r="V58" s="1">
        <v>1</v>
      </c>
      <c r="W58" s="11">
        <v>15138.77</v>
      </c>
      <c r="X58" s="17"/>
      <c r="Y58" s="11">
        <v>1</v>
      </c>
      <c r="Z58" s="14"/>
      <c r="AA58" s="5"/>
      <c r="AB58" s="6"/>
    </row>
    <row r="59" spans="1:29" ht="15" customHeight="1">
      <c r="A59" s="1">
        <v>54</v>
      </c>
      <c r="B59" s="1" t="s">
        <v>18</v>
      </c>
      <c r="C59" s="3">
        <v>39086</v>
      </c>
      <c r="D59" s="3">
        <v>39918</v>
      </c>
      <c r="E59" s="1" t="s">
        <v>274</v>
      </c>
      <c r="F59" s="1" t="s">
        <v>9</v>
      </c>
      <c r="G59" s="1">
        <v>1</v>
      </c>
      <c r="H59" s="2"/>
      <c r="L59" s="9"/>
      <c r="M59" s="1">
        <v>1</v>
      </c>
      <c r="N59" s="2"/>
      <c r="T59" s="13"/>
      <c r="U59" s="1">
        <v>1</v>
      </c>
      <c r="V59" s="4"/>
      <c r="W59" s="7"/>
      <c r="X59" s="19">
        <v>409064</v>
      </c>
      <c r="Y59" s="15"/>
      <c r="Z59" s="11">
        <v>1</v>
      </c>
      <c r="AA59" s="12"/>
      <c r="AB59" s="1" t="s">
        <v>284</v>
      </c>
      <c r="AC59" s="2"/>
    </row>
    <row r="60" spans="1:29" ht="15" customHeight="1">
      <c r="A60" s="1">
        <v>55</v>
      </c>
      <c r="B60" s="1" t="s">
        <v>230</v>
      </c>
      <c r="C60" s="3">
        <v>38506</v>
      </c>
      <c r="D60" s="3">
        <v>39379</v>
      </c>
      <c r="E60" s="1" t="s">
        <v>238</v>
      </c>
      <c r="F60" s="1" t="s">
        <v>236</v>
      </c>
      <c r="G60" s="1">
        <v>1</v>
      </c>
      <c r="H60" s="2"/>
      <c r="M60" s="5"/>
      <c r="Q60" s="8"/>
      <c r="S60" s="9"/>
      <c r="T60" s="1">
        <v>1</v>
      </c>
      <c r="U60" s="14"/>
      <c r="X60" s="6"/>
      <c r="Z60" s="6"/>
      <c r="AA60" s="13"/>
      <c r="AB60" s="1" t="s">
        <v>108</v>
      </c>
      <c r="AC60" s="2"/>
    </row>
    <row r="61" spans="1:29" ht="15" customHeight="1">
      <c r="A61" s="1">
        <v>56</v>
      </c>
      <c r="B61" s="1" t="s">
        <v>230</v>
      </c>
      <c r="C61" s="3">
        <v>38538</v>
      </c>
      <c r="D61" s="3">
        <v>39436</v>
      </c>
      <c r="E61" s="1" t="s">
        <v>238</v>
      </c>
      <c r="F61" s="1" t="s">
        <v>236</v>
      </c>
      <c r="G61" s="14"/>
      <c r="P61" s="9"/>
      <c r="Q61" s="1">
        <v>1</v>
      </c>
      <c r="R61" s="2"/>
      <c r="T61" s="7"/>
      <c r="U61" s="1">
        <v>1</v>
      </c>
      <c r="V61" s="10"/>
      <c r="W61" s="13"/>
      <c r="X61" s="11">
        <v>11145.28</v>
      </c>
      <c r="Y61" s="16"/>
      <c r="Z61" s="11">
        <v>1</v>
      </c>
      <c r="AA61" s="11">
        <v>30000</v>
      </c>
      <c r="AB61" s="1" t="s">
        <v>155</v>
      </c>
      <c r="AC61" s="2"/>
    </row>
    <row r="62" spans="1:28" ht="15" customHeight="1">
      <c r="A62" s="1">
        <v>57</v>
      </c>
      <c r="B62" s="1" t="s">
        <v>264</v>
      </c>
      <c r="C62" s="3">
        <v>38574</v>
      </c>
      <c r="D62" s="3">
        <v>39133</v>
      </c>
      <c r="E62" s="1" t="s">
        <v>238</v>
      </c>
      <c r="F62" s="1" t="s">
        <v>271</v>
      </c>
      <c r="G62" s="1">
        <v>1</v>
      </c>
      <c r="H62" s="2"/>
      <c r="P62" s="8"/>
      <c r="Q62" s="5"/>
      <c r="U62" s="7"/>
      <c r="V62" s="1">
        <v>1</v>
      </c>
      <c r="W62" s="11">
        <v>18905.74</v>
      </c>
      <c r="X62" s="15"/>
      <c r="Y62" s="11">
        <v>1</v>
      </c>
      <c r="Z62" s="4"/>
      <c r="AA62" s="5"/>
      <c r="AB62" s="5"/>
    </row>
    <row r="63" spans="1:26" ht="15" customHeight="1">
      <c r="A63" s="1">
        <v>58</v>
      </c>
      <c r="B63" s="1" t="s">
        <v>251</v>
      </c>
      <c r="C63" s="3">
        <v>38608</v>
      </c>
      <c r="D63" s="3">
        <v>39455</v>
      </c>
      <c r="E63" s="1" t="s">
        <v>238</v>
      </c>
      <c r="F63" s="1" t="s">
        <v>76</v>
      </c>
      <c r="G63" s="4"/>
      <c r="H63" s="8"/>
      <c r="I63" s="8"/>
      <c r="O63" s="9"/>
      <c r="P63" s="1">
        <v>1</v>
      </c>
      <c r="Q63" s="2"/>
      <c r="U63" s="9"/>
      <c r="V63" s="1">
        <v>1</v>
      </c>
      <c r="W63" s="11">
        <v>2021.22</v>
      </c>
      <c r="X63" s="12"/>
      <c r="Y63" s="11">
        <v>1</v>
      </c>
      <c r="Z63" s="2"/>
    </row>
    <row r="64" spans="1:26" ht="15" customHeight="1">
      <c r="A64" s="1">
        <v>59</v>
      </c>
      <c r="B64" s="1" t="s">
        <v>164</v>
      </c>
      <c r="C64" s="3">
        <v>38611</v>
      </c>
      <c r="D64" s="3">
        <v>39202</v>
      </c>
      <c r="E64" s="1" t="s">
        <v>238</v>
      </c>
      <c r="F64" s="1" t="s">
        <v>271</v>
      </c>
      <c r="G64" s="12"/>
      <c r="H64" s="1">
        <v>1</v>
      </c>
      <c r="I64" s="1" t="s">
        <v>73</v>
      </c>
      <c r="J64" s="2"/>
      <c r="P64" s="5"/>
      <c r="U64" s="9"/>
      <c r="V64" s="1">
        <v>1</v>
      </c>
      <c r="W64" s="11">
        <v>23626.34</v>
      </c>
      <c r="X64" s="12"/>
      <c r="Y64" s="11">
        <v>1</v>
      </c>
      <c r="Z64" s="2"/>
    </row>
    <row r="65" spans="1:31" ht="15" customHeight="1">
      <c r="A65" s="1">
        <v>60</v>
      </c>
      <c r="B65" s="1" t="s">
        <v>81</v>
      </c>
      <c r="C65" s="3">
        <v>38643</v>
      </c>
      <c r="D65" s="3">
        <v>39387</v>
      </c>
      <c r="E65" s="1" t="s">
        <v>238</v>
      </c>
      <c r="F65" s="1" t="s">
        <v>111</v>
      </c>
      <c r="G65" s="12"/>
      <c r="H65" s="1">
        <v>1</v>
      </c>
      <c r="I65" s="1" t="s">
        <v>231</v>
      </c>
      <c r="J65" s="2"/>
      <c r="L65" s="8"/>
      <c r="U65" s="9"/>
      <c r="V65" s="1">
        <v>1</v>
      </c>
      <c r="W65" s="11">
        <v>4238.15</v>
      </c>
      <c r="X65" s="12"/>
      <c r="Y65" s="11">
        <v>1</v>
      </c>
      <c r="Z65" s="2"/>
      <c r="AB65" s="8"/>
      <c r="AE65" s="8"/>
    </row>
    <row r="66" spans="1:31" ht="15" customHeight="1">
      <c r="A66" s="1">
        <v>61</v>
      </c>
      <c r="B66" s="1" t="s">
        <v>183</v>
      </c>
      <c r="C66" s="3">
        <v>38644</v>
      </c>
      <c r="D66" s="3">
        <v>39307</v>
      </c>
      <c r="E66" s="1" t="s">
        <v>238</v>
      </c>
      <c r="F66" s="1" t="s">
        <v>84</v>
      </c>
      <c r="G66" s="10"/>
      <c r="H66" s="5"/>
      <c r="I66" s="5"/>
      <c r="K66" s="9"/>
      <c r="L66" s="1">
        <v>1</v>
      </c>
      <c r="M66" s="2"/>
      <c r="U66" s="9"/>
      <c r="V66" s="1">
        <v>1</v>
      </c>
      <c r="W66" s="14"/>
      <c r="X66" s="8"/>
      <c r="Y66" s="6"/>
      <c r="Z66" s="8"/>
      <c r="AA66" s="9"/>
      <c r="AB66" s="1" t="s">
        <v>108</v>
      </c>
      <c r="AC66" s="2"/>
      <c r="AD66" s="9"/>
      <c r="AE66" s="1" t="s">
        <v>127</v>
      </c>
    </row>
    <row r="67" spans="1:31" ht="15" customHeight="1">
      <c r="A67" s="1">
        <v>62</v>
      </c>
      <c r="B67" s="1" t="s">
        <v>260</v>
      </c>
      <c r="C67" s="3">
        <v>38540</v>
      </c>
      <c r="D67" s="3">
        <v>39119</v>
      </c>
      <c r="E67" s="1" t="s">
        <v>274</v>
      </c>
      <c r="F67" s="1" t="s">
        <v>77</v>
      </c>
      <c r="G67" s="1">
        <v>1</v>
      </c>
      <c r="H67" s="2"/>
      <c r="L67" s="5"/>
      <c r="M67" s="8"/>
      <c r="N67" s="8"/>
      <c r="O67" s="8"/>
      <c r="U67" s="9"/>
      <c r="V67" s="1">
        <v>1</v>
      </c>
      <c r="W67" s="1"/>
      <c r="X67" s="1"/>
      <c r="Y67" s="1"/>
      <c r="Z67" s="1"/>
      <c r="AA67" s="10"/>
      <c r="AB67" s="6"/>
      <c r="AE67" s="5"/>
    </row>
    <row r="68" spans="1:29" ht="15" customHeight="1">
      <c r="A68" s="1">
        <v>63</v>
      </c>
      <c r="B68" s="1" t="s">
        <v>58</v>
      </c>
      <c r="C68" s="3">
        <v>38583</v>
      </c>
      <c r="D68" s="3">
        <v>39121</v>
      </c>
      <c r="E68" s="1" t="s">
        <v>274</v>
      </c>
      <c r="F68" s="1" t="s">
        <v>89</v>
      </c>
      <c r="G68" s="14"/>
      <c r="L68" s="9"/>
      <c r="M68" s="1">
        <v>1</v>
      </c>
      <c r="N68" s="1">
        <v>1</v>
      </c>
      <c r="O68" s="1">
        <v>1</v>
      </c>
      <c r="P68" s="2"/>
      <c r="U68" s="9"/>
      <c r="V68" s="1">
        <v>1</v>
      </c>
      <c r="W68" s="4"/>
      <c r="X68" s="5"/>
      <c r="Y68" s="5"/>
      <c r="Z68" s="7"/>
      <c r="AA68" s="21"/>
      <c r="AB68" s="1" t="s">
        <v>42</v>
      </c>
      <c r="AC68" s="2"/>
    </row>
    <row r="69" spans="1:29" ht="15" customHeight="1">
      <c r="A69" s="1">
        <v>64</v>
      </c>
      <c r="B69" s="1" t="s">
        <v>85</v>
      </c>
      <c r="C69" s="3">
        <v>38624</v>
      </c>
      <c r="D69" s="3">
        <v>39324</v>
      </c>
      <c r="E69" s="1" t="s">
        <v>274</v>
      </c>
      <c r="F69" s="1" t="s">
        <v>248</v>
      </c>
      <c r="G69" s="1">
        <v>1</v>
      </c>
      <c r="H69" s="2"/>
      <c r="M69" s="5"/>
      <c r="N69" s="5"/>
      <c r="O69" s="5"/>
      <c r="U69" s="9"/>
      <c r="V69" s="1">
        <v>1</v>
      </c>
      <c r="W69" s="2"/>
      <c r="Z69" s="9"/>
      <c r="AA69" s="21"/>
      <c r="AB69" s="1" t="s">
        <v>98</v>
      </c>
      <c r="AC69" s="2"/>
    </row>
    <row r="70" spans="1:29" ht="15" customHeight="1">
      <c r="A70" s="1">
        <v>65</v>
      </c>
      <c r="B70" s="1" t="s">
        <v>126</v>
      </c>
      <c r="C70" s="3">
        <v>38632</v>
      </c>
      <c r="D70" s="3">
        <v>39262</v>
      </c>
      <c r="E70" s="1" t="s">
        <v>274</v>
      </c>
      <c r="F70" s="1" t="s">
        <v>65</v>
      </c>
      <c r="G70" s="1">
        <v>1</v>
      </c>
      <c r="H70" s="2"/>
      <c r="O70" s="8"/>
      <c r="U70" s="13"/>
      <c r="V70" s="1">
        <v>1</v>
      </c>
      <c r="W70" s="10"/>
      <c r="X70" s="8"/>
      <c r="Y70" s="8"/>
      <c r="Z70" s="8"/>
      <c r="AA70" s="18"/>
      <c r="AB70" s="1" t="s">
        <v>156</v>
      </c>
      <c r="AC70" s="2"/>
    </row>
    <row r="71" spans="1:29" ht="15" customHeight="1">
      <c r="A71" s="1">
        <v>66</v>
      </c>
      <c r="B71" s="1" t="s">
        <v>94</v>
      </c>
      <c r="C71" s="3">
        <v>38646</v>
      </c>
      <c r="D71" s="3">
        <v>39647</v>
      </c>
      <c r="E71" s="1" t="s">
        <v>274</v>
      </c>
      <c r="F71" s="1" t="s">
        <v>65</v>
      </c>
      <c r="G71" s="14"/>
      <c r="N71" s="9"/>
      <c r="O71" s="1">
        <v>1</v>
      </c>
      <c r="P71" s="2"/>
      <c r="T71" s="9"/>
      <c r="U71" s="1">
        <v>1</v>
      </c>
      <c r="V71" s="15"/>
      <c r="W71" s="1"/>
      <c r="X71" s="11">
        <v>1238333</v>
      </c>
      <c r="Y71" s="1"/>
      <c r="Z71" s="11">
        <v>1</v>
      </c>
      <c r="AA71" s="11">
        <v>238051.7</v>
      </c>
      <c r="AB71" s="1" t="s">
        <v>2</v>
      </c>
      <c r="AC71" s="2"/>
    </row>
    <row r="72" spans="1:29" ht="15" customHeight="1">
      <c r="A72" s="1">
        <v>67</v>
      </c>
      <c r="B72" s="1" t="s">
        <v>233</v>
      </c>
      <c r="C72" s="3">
        <v>38716</v>
      </c>
      <c r="D72" s="3">
        <v>40086</v>
      </c>
      <c r="E72" s="1" t="s">
        <v>274</v>
      </c>
      <c r="F72" s="1" t="s">
        <v>124</v>
      </c>
      <c r="G72" s="1">
        <v>1</v>
      </c>
      <c r="H72" s="2"/>
      <c r="M72" s="8"/>
      <c r="N72" s="8"/>
      <c r="O72" s="5"/>
      <c r="T72" s="9"/>
      <c r="U72" s="1">
        <v>1</v>
      </c>
      <c r="V72" s="10"/>
      <c r="W72" s="7"/>
      <c r="X72" s="19">
        <v>676916</v>
      </c>
      <c r="Y72" s="15"/>
      <c r="Z72" s="11">
        <v>1</v>
      </c>
      <c r="AA72" s="11">
        <v>827309.93</v>
      </c>
      <c r="AB72" s="1" t="s">
        <v>272</v>
      </c>
      <c r="AC72" s="2"/>
    </row>
    <row r="73" spans="1:28" ht="15" customHeight="1">
      <c r="A73" s="1">
        <v>69</v>
      </c>
      <c r="B73" s="1" t="s">
        <v>91</v>
      </c>
      <c r="C73" s="3">
        <v>38383</v>
      </c>
      <c r="D73" s="3">
        <v>39428</v>
      </c>
      <c r="E73" s="1" t="s">
        <v>66</v>
      </c>
      <c r="F73" s="1" t="s">
        <v>64</v>
      </c>
      <c r="G73" s="4"/>
      <c r="L73" s="9"/>
      <c r="M73" s="1">
        <v>1</v>
      </c>
      <c r="N73" s="1">
        <v>1</v>
      </c>
      <c r="O73" s="10"/>
      <c r="U73" s="7"/>
      <c r="V73" s="1">
        <v>1</v>
      </c>
      <c r="W73" s="10"/>
      <c r="X73" s="5"/>
      <c r="Y73" s="8"/>
      <c r="Z73" s="5"/>
      <c r="AA73" s="5"/>
      <c r="AB73" s="5"/>
    </row>
    <row r="74" spans="1:26" ht="15" customHeight="1">
      <c r="A74" s="1">
        <v>70</v>
      </c>
      <c r="B74" s="1" t="s">
        <v>237</v>
      </c>
      <c r="C74" s="3">
        <v>38406</v>
      </c>
      <c r="D74" s="3">
        <v>39022</v>
      </c>
      <c r="E74" s="1" t="s">
        <v>66</v>
      </c>
      <c r="F74" s="1" t="s">
        <v>267</v>
      </c>
      <c r="G74" s="10"/>
      <c r="M74" s="6"/>
      <c r="N74" s="7"/>
      <c r="O74" s="1">
        <v>1</v>
      </c>
      <c r="P74" s="2"/>
      <c r="U74" s="9"/>
      <c r="V74" s="1">
        <v>1</v>
      </c>
      <c r="W74" s="11">
        <v>7583.19</v>
      </c>
      <c r="X74" s="12"/>
      <c r="Y74" s="11">
        <v>1</v>
      </c>
      <c r="Z74" s="2"/>
    </row>
    <row r="75" spans="1:28" ht="15" customHeight="1">
      <c r="A75" s="1">
        <v>71</v>
      </c>
      <c r="B75" s="1" t="s">
        <v>256</v>
      </c>
      <c r="C75" s="3">
        <v>38421</v>
      </c>
      <c r="D75" s="3">
        <v>39268</v>
      </c>
      <c r="E75" s="1" t="s">
        <v>66</v>
      </c>
      <c r="F75" s="1" t="s">
        <v>72</v>
      </c>
      <c r="G75" s="1">
        <v>1</v>
      </c>
      <c r="H75" s="2"/>
      <c r="L75" s="9"/>
      <c r="M75" s="1">
        <v>1</v>
      </c>
      <c r="N75" s="2"/>
      <c r="O75" s="5"/>
      <c r="U75" s="13"/>
      <c r="V75" s="1">
        <v>1</v>
      </c>
      <c r="W75" s="11">
        <v>3094.11</v>
      </c>
      <c r="X75" s="16"/>
      <c r="Y75" s="11">
        <v>1</v>
      </c>
      <c r="Z75" s="10"/>
      <c r="AA75" s="8"/>
      <c r="AB75" s="8"/>
    </row>
    <row r="76" spans="1:29" ht="15" customHeight="1">
      <c r="A76" s="1">
        <v>73</v>
      </c>
      <c r="B76" s="1" t="s">
        <v>203</v>
      </c>
      <c r="C76" s="3">
        <v>38526</v>
      </c>
      <c r="D76" s="3">
        <v>40080</v>
      </c>
      <c r="E76" s="1" t="s">
        <v>66</v>
      </c>
      <c r="F76" s="1" t="s">
        <v>72</v>
      </c>
      <c r="G76" s="1">
        <v>1</v>
      </c>
      <c r="H76" s="2"/>
      <c r="M76" s="5"/>
      <c r="R76" s="8"/>
      <c r="T76" s="9"/>
      <c r="U76" s="1">
        <v>1</v>
      </c>
      <c r="V76" s="14"/>
      <c r="W76" s="18"/>
      <c r="X76" s="19">
        <v>100000</v>
      </c>
      <c r="Y76" s="17"/>
      <c r="Z76" s="11">
        <v>1</v>
      </c>
      <c r="AA76" s="11">
        <v>203391.22</v>
      </c>
      <c r="AB76" s="1" t="s">
        <v>99</v>
      </c>
      <c r="AC76" s="2"/>
    </row>
    <row r="77" spans="1:28" ht="15" customHeight="1">
      <c r="A77" s="1">
        <v>75</v>
      </c>
      <c r="B77" s="1" t="s">
        <v>27</v>
      </c>
      <c r="C77" s="3">
        <v>38623</v>
      </c>
      <c r="D77" s="3">
        <v>39295</v>
      </c>
      <c r="E77" s="1" t="s">
        <v>66</v>
      </c>
      <c r="F77" s="1" t="s">
        <v>82</v>
      </c>
      <c r="G77" s="4"/>
      <c r="M77" s="8"/>
      <c r="Q77" s="9"/>
      <c r="R77" s="1">
        <v>1</v>
      </c>
      <c r="S77" s="2"/>
      <c r="U77" s="18"/>
      <c r="V77" s="1">
        <v>1</v>
      </c>
      <c r="W77" s="11">
        <v>1427.55</v>
      </c>
      <c r="X77" s="17"/>
      <c r="Y77" s="11">
        <v>1</v>
      </c>
      <c r="Z77" s="14"/>
      <c r="AA77" s="6"/>
      <c r="AB77" s="6"/>
    </row>
    <row r="78" spans="1:29" ht="15" customHeight="1">
      <c r="A78" s="1">
        <v>76</v>
      </c>
      <c r="B78" s="1" t="s">
        <v>7</v>
      </c>
      <c r="C78" s="3">
        <v>38628</v>
      </c>
      <c r="D78" s="3">
        <v>39219</v>
      </c>
      <c r="E78" s="1" t="s">
        <v>66</v>
      </c>
      <c r="F78" s="1" t="s">
        <v>43</v>
      </c>
      <c r="G78" s="2"/>
      <c r="L78" s="9"/>
      <c r="M78" s="1">
        <v>1</v>
      </c>
      <c r="N78" s="2"/>
      <c r="R78" s="6"/>
      <c r="T78" s="9"/>
      <c r="U78" s="1">
        <v>1</v>
      </c>
      <c r="V78" s="14"/>
      <c r="W78" s="7"/>
      <c r="X78" s="19">
        <v>283942</v>
      </c>
      <c r="Y78" s="15"/>
      <c r="Z78" s="1">
        <v>1</v>
      </c>
      <c r="AA78" s="19">
        <v>66645</v>
      </c>
      <c r="AB78" s="1" t="s">
        <v>190</v>
      </c>
      <c r="AC78" s="2"/>
    </row>
    <row r="79" spans="1:28" ht="15" customHeight="1">
      <c r="A79" s="1">
        <v>77</v>
      </c>
      <c r="B79" s="1" t="s">
        <v>154</v>
      </c>
      <c r="C79" s="3">
        <v>38392</v>
      </c>
      <c r="D79" s="3">
        <v>39491</v>
      </c>
      <c r="E79" s="1" t="s">
        <v>142</v>
      </c>
      <c r="F79" s="1" t="s">
        <v>96</v>
      </c>
      <c r="G79" s="10"/>
      <c r="L79" s="9"/>
      <c r="M79" s="1">
        <v>1</v>
      </c>
      <c r="N79" s="2"/>
      <c r="Q79" s="9"/>
      <c r="R79" s="1">
        <v>1</v>
      </c>
      <c r="S79" s="2"/>
      <c r="U79" s="7"/>
      <c r="V79" s="1">
        <v>1</v>
      </c>
      <c r="W79" s="10"/>
      <c r="X79" s="6"/>
      <c r="Y79" s="8"/>
      <c r="Z79" s="18"/>
      <c r="AA79" s="21"/>
      <c r="AB79" s="4"/>
    </row>
    <row r="80" spans="1:27" ht="15" customHeight="1">
      <c r="A80" s="1">
        <v>78</v>
      </c>
      <c r="B80" s="1" t="s">
        <v>159</v>
      </c>
      <c r="C80" s="3">
        <v>38562</v>
      </c>
      <c r="D80" s="3">
        <v>39191</v>
      </c>
      <c r="E80" s="1" t="s">
        <v>142</v>
      </c>
      <c r="F80" s="1" t="s">
        <v>97</v>
      </c>
      <c r="G80" s="1">
        <v>1</v>
      </c>
      <c r="H80" s="2"/>
      <c r="M80" s="5"/>
      <c r="O80" s="8"/>
      <c r="R80" s="5"/>
      <c r="U80" s="9"/>
      <c r="V80" s="1">
        <v>1</v>
      </c>
      <c r="W80" s="22">
        <v>1123.31</v>
      </c>
      <c r="X80" s="22"/>
      <c r="Y80" s="11">
        <v>1</v>
      </c>
      <c r="Z80" s="22"/>
      <c r="AA80" s="4"/>
    </row>
    <row r="81" spans="1:26" ht="15" customHeight="1">
      <c r="A81" s="1">
        <v>79</v>
      </c>
      <c r="B81" s="1" t="s">
        <v>287</v>
      </c>
      <c r="C81" s="3">
        <v>38373</v>
      </c>
      <c r="D81" s="3">
        <v>39351</v>
      </c>
      <c r="E81" s="1" t="s">
        <v>174</v>
      </c>
      <c r="F81" s="1" t="s">
        <v>132</v>
      </c>
      <c r="G81" s="4"/>
      <c r="N81" s="9"/>
      <c r="O81" s="1">
        <v>1</v>
      </c>
      <c r="P81" s="10"/>
      <c r="U81" s="9"/>
      <c r="V81" s="1">
        <v>1</v>
      </c>
      <c r="W81" s="4"/>
      <c r="X81" s="5"/>
      <c r="Y81" s="5"/>
      <c r="Z81" s="5"/>
    </row>
    <row r="82" spans="1:28" ht="15" customHeight="1">
      <c r="A82" s="1">
        <v>80</v>
      </c>
      <c r="B82" s="1" t="s">
        <v>182</v>
      </c>
      <c r="C82" s="3">
        <v>38386</v>
      </c>
      <c r="D82" s="3">
        <v>39241</v>
      </c>
      <c r="E82" s="1" t="s">
        <v>174</v>
      </c>
      <c r="F82" s="1" t="s">
        <v>30</v>
      </c>
      <c r="G82" s="2"/>
      <c r="M82" s="8"/>
      <c r="O82" s="7"/>
      <c r="P82" s="1">
        <v>1</v>
      </c>
      <c r="Q82" s="2"/>
      <c r="S82" s="8"/>
      <c r="U82" s="9"/>
      <c r="V82" s="1">
        <v>1</v>
      </c>
      <c r="W82" s="2"/>
      <c r="X82" s="8"/>
      <c r="Z82" s="8"/>
      <c r="AA82" s="8"/>
      <c r="AB82" s="8"/>
    </row>
    <row r="83" spans="1:29" ht="15" customHeight="1">
      <c r="A83" s="1">
        <v>83</v>
      </c>
      <c r="B83" s="1" t="s">
        <v>242</v>
      </c>
      <c r="C83" s="3">
        <v>38576</v>
      </c>
      <c r="D83" s="3">
        <v>39566</v>
      </c>
      <c r="E83" s="1" t="s">
        <v>174</v>
      </c>
      <c r="F83" s="1" t="s">
        <v>30</v>
      </c>
      <c r="G83" s="2"/>
      <c r="L83" s="13"/>
      <c r="M83" s="1">
        <v>1</v>
      </c>
      <c r="N83" s="2"/>
      <c r="O83" s="9"/>
      <c r="P83" s="1">
        <v>1</v>
      </c>
      <c r="Q83" s="2"/>
      <c r="R83" s="9"/>
      <c r="S83" s="1">
        <v>1</v>
      </c>
      <c r="T83" s="2"/>
      <c r="V83" s="6"/>
      <c r="W83" s="13"/>
      <c r="X83" s="11">
        <v>1420797.29</v>
      </c>
      <c r="Y83" s="16"/>
      <c r="Z83" s="11">
        <v>1</v>
      </c>
      <c r="AA83" s="11">
        <v>285851.11</v>
      </c>
      <c r="AB83" s="1" t="s">
        <v>49</v>
      </c>
      <c r="AC83" s="2"/>
    </row>
    <row r="84" spans="1:28" ht="15" customHeight="1">
      <c r="A84" s="1">
        <v>84</v>
      </c>
      <c r="B84" s="1" t="s">
        <v>147</v>
      </c>
      <c r="C84" s="3">
        <v>38630</v>
      </c>
      <c r="D84" s="3">
        <v>39532</v>
      </c>
      <c r="E84" s="1" t="s">
        <v>174</v>
      </c>
      <c r="F84" s="1" t="s">
        <v>146</v>
      </c>
      <c r="G84" s="10"/>
      <c r="K84" s="9"/>
      <c r="L84" s="1">
        <v>1</v>
      </c>
      <c r="M84" s="4"/>
      <c r="P84" s="5"/>
      <c r="S84" s="5"/>
      <c r="U84" s="9"/>
      <c r="V84" s="1">
        <v>1</v>
      </c>
      <c r="W84" s="11">
        <v>8577.17</v>
      </c>
      <c r="X84" s="15"/>
      <c r="Y84" s="11">
        <v>1</v>
      </c>
      <c r="Z84" s="4"/>
      <c r="AA84" s="5"/>
      <c r="AB84" s="5"/>
    </row>
    <row r="85" spans="1:25" ht="15" customHeight="1">
      <c r="A85" s="1" t="s">
        <v>115</v>
      </c>
      <c r="B85" s="1" t="s">
        <v>152</v>
      </c>
      <c r="C85" s="3">
        <v>38684</v>
      </c>
      <c r="D85" s="3">
        <v>39253</v>
      </c>
      <c r="E85" s="1" t="s">
        <v>174</v>
      </c>
      <c r="F85" s="1" t="s">
        <v>60</v>
      </c>
      <c r="G85" s="1">
        <v>1</v>
      </c>
      <c r="H85" s="2"/>
      <c r="L85" s="5"/>
      <c r="U85" s="9"/>
      <c r="V85" s="1">
        <v>1</v>
      </c>
      <c r="W85" s="4"/>
      <c r="Y85" s="5"/>
    </row>
    <row r="86" spans="1:23" ht="15" customHeight="1">
      <c r="A86" s="1" t="s">
        <v>117</v>
      </c>
      <c r="B86" s="1" t="s">
        <v>218</v>
      </c>
      <c r="C86" s="3">
        <v>38684</v>
      </c>
      <c r="D86" s="3">
        <v>39253</v>
      </c>
      <c r="E86" s="1" t="s">
        <v>174</v>
      </c>
      <c r="F86" s="1" t="s">
        <v>60</v>
      </c>
      <c r="G86" s="1">
        <v>1</v>
      </c>
      <c r="H86" s="2"/>
      <c r="U86" s="9"/>
      <c r="V86" s="1">
        <v>1</v>
      </c>
      <c r="W86" s="2"/>
    </row>
    <row r="87" spans="1:25" ht="15" customHeight="1">
      <c r="A87" s="1" t="s">
        <v>112</v>
      </c>
      <c r="B87" s="1" t="s">
        <v>219</v>
      </c>
      <c r="C87" s="3">
        <v>38684</v>
      </c>
      <c r="D87" s="3">
        <v>39253</v>
      </c>
      <c r="E87" s="1" t="s">
        <v>174</v>
      </c>
      <c r="F87" s="1" t="s">
        <v>60</v>
      </c>
      <c r="G87" s="1">
        <v>1</v>
      </c>
      <c r="H87" s="10"/>
      <c r="I87" s="8"/>
      <c r="U87" s="9"/>
      <c r="V87" s="1">
        <v>1</v>
      </c>
      <c r="W87" s="10"/>
      <c r="Y87" s="8"/>
    </row>
    <row r="88" spans="1:28" ht="15" customHeight="1">
      <c r="A88" s="1">
        <v>86</v>
      </c>
      <c r="B88" s="1" t="s">
        <v>245</v>
      </c>
      <c r="C88" s="3">
        <v>38708</v>
      </c>
      <c r="D88" s="3">
        <v>39794</v>
      </c>
      <c r="E88" s="1" t="s">
        <v>174</v>
      </c>
      <c r="F88" s="1" t="s">
        <v>146</v>
      </c>
      <c r="G88" s="17"/>
      <c r="H88" s="1">
        <v>1</v>
      </c>
      <c r="I88" s="1" t="s">
        <v>165</v>
      </c>
      <c r="J88" s="2"/>
      <c r="U88" s="13"/>
      <c r="V88" s="1">
        <v>1</v>
      </c>
      <c r="W88" s="11">
        <v>7968.02</v>
      </c>
      <c r="X88" s="16"/>
      <c r="Y88" s="11">
        <v>1</v>
      </c>
      <c r="Z88" s="10"/>
      <c r="AB88" s="8"/>
    </row>
    <row r="89" spans="1:29" ht="15" customHeight="1">
      <c r="A89" s="1">
        <v>87</v>
      </c>
      <c r="B89" s="1" t="s">
        <v>234</v>
      </c>
      <c r="C89" s="3">
        <v>38370</v>
      </c>
      <c r="D89" s="3">
        <v>39407</v>
      </c>
      <c r="E89" s="1" t="s">
        <v>28</v>
      </c>
      <c r="F89" s="1" t="s">
        <v>161</v>
      </c>
      <c r="G89" s="1">
        <v>1</v>
      </c>
      <c r="H89" s="14"/>
      <c r="I89" s="6"/>
      <c r="T89" s="9"/>
      <c r="U89" s="1">
        <v>1</v>
      </c>
      <c r="V89" s="4"/>
      <c r="W89" s="7"/>
      <c r="X89" s="11">
        <v>511305.71</v>
      </c>
      <c r="Y89" s="15"/>
      <c r="Z89" s="11">
        <v>1</v>
      </c>
      <c r="AA89" s="16"/>
      <c r="AB89" s="1" t="s">
        <v>166</v>
      </c>
      <c r="AC89" s="2"/>
    </row>
    <row r="90" spans="1:29" ht="15" customHeight="1">
      <c r="A90" s="1" t="s">
        <v>200</v>
      </c>
      <c r="B90" s="1" t="s">
        <v>223</v>
      </c>
      <c r="C90" s="3">
        <v>38457</v>
      </c>
      <c r="D90" s="3">
        <v>40288</v>
      </c>
      <c r="E90" s="1" t="s">
        <v>28</v>
      </c>
      <c r="F90" s="1" t="s">
        <v>162</v>
      </c>
      <c r="G90" s="15"/>
      <c r="H90" s="1">
        <v>1</v>
      </c>
      <c r="I90" s="1" t="s">
        <v>247</v>
      </c>
      <c r="J90" s="2"/>
      <c r="T90" s="9"/>
      <c r="U90" s="1">
        <v>1</v>
      </c>
      <c r="V90" s="2"/>
      <c r="W90" s="9"/>
      <c r="X90" s="19">
        <v>285445</v>
      </c>
      <c r="Y90" s="12"/>
      <c r="Z90" s="11">
        <v>1</v>
      </c>
      <c r="AA90" s="11">
        <v>223462.58</v>
      </c>
      <c r="AB90" s="1" t="s">
        <v>145</v>
      </c>
      <c r="AC90" s="2"/>
    </row>
    <row r="91" spans="1:29" ht="15" customHeight="1">
      <c r="A91" s="1" t="s">
        <v>199</v>
      </c>
      <c r="B91" s="1" t="s">
        <v>188</v>
      </c>
      <c r="C91" s="3">
        <v>38457</v>
      </c>
      <c r="D91" s="3">
        <v>40288</v>
      </c>
      <c r="E91" s="1" t="s">
        <v>28</v>
      </c>
      <c r="F91" s="1" t="s">
        <v>162</v>
      </c>
      <c r="G91" s="12"/>
      <c r="H91" s="1">
        <v>1</v>
      </c>
      <c r="I91" s="1" t="s">
        <v>247</v>
      </c>
      <c r="J91" s="2"/>
      <c r="T91" s="9"/>
      <c r="U91" s="1">
        <v>1</v>
      </c>
      <c r="V91" s="2"/>
      <c r="W91" s="9"/>
      <c r="X91" s="19">
        <v>183924</v>
      </c>
      <c r="Y91" s="12"/>
      <c r="Z91" s="11">
        <v>1</v>
      </c>
      <c r="AA91" s="11">
        <v>223462.58</v>
      </c>
      <c r="AB91" s="1" t="s">
        <v>22</v>
      </c>
      <c r="AC91" s="2"/>
    </row>
    <row r="92" spans="1:29" ht="15" customHeight="1">
      <c r="A92" s="1" t="s">
        <v>198</v>
      </c>
      <c r="B92" s="1" t="s">
        <v>136</v>
      </c>
      <c r="C92" s="3">
        <v>38457</v>
      </c>
      <c r="D92" s="3">
        <v>40288</v>
      </c>
      <c r="E92" s="1" t="s">
        <v>28</v>
      </c>
      <c r="F92" s="1" t="s">
        <v>162</v>
      </c>
      <c r="G92" s="12"/>
      <c r="H92" s="1">
        <v>1</v>
      </c>
      <c r="I92" s="1" t="s">
        <v>247</v>
      </c>
      <c r="J92" s="2"/>
      <c r="T92" s="9"/>
      <c r="U92" s="1">
        <v>1</v>
      </c>
      <c r="V92" s="2"/>
      <c r="W92" s="9"/>
      <c r="X92" s="19">
        <v>264859</v>
      </c>
      <c r="Y92" s="12"/>
      <c r="Z92" s="11">
        <v>1</v>
      </c>
      <c r="AA92" s="11">
        <v>223462.58</v>
      </c>
      <c r="AB92" s="1" t="s">
        <v>214</v>
      </c>
      <c r="AC92" s="2"/>
    </row>
    <row r="93" spans="1:29" ht="15" customHeight="1">
      <c r="A93" s="1" t="s">
        <v>206</v>
      </c>
      <c r="B93" s="1" t="s">
        <v>74</v>
      </c>
      <c r="C93" s="3">
        <v>38457</v>
      </c>
      <c r="D93" s="3">
        <v>40288</v>
      </c>
      <c r="E93" s="1" t="s">
        <v>28</v>
      </c>
      <c r="F93" s="1" t="s">
        <v>162</v>
      </c>
      <c r="G93" s="12"/>
      <c r="H93" s="1">
        <v>1</v>
      </c>
      <c r="I93" s="1" t="s">
        <v>247</v>
      </c>
      <c r="J93" s="2"/>
      <c r="T93" s="9"/>
      <c r="U93" s="1">
        <v>1</v>
      </c>
      <c r="V93" s="2"/>
      <c r="W93" s="9"/>
      <c r="X93" s="19">
        <v>216636</v>
      </c>
      <c r="Y93" s="12"/>
      <c r="Z93" s="11">
        <v>1</v>
      </c>
      <c r="AA93" s="11">
        <v>223462.58</v>
      </c>
      <c r="AB93" s="1" t="s">
        <v>80</v>
      </c>
      <c r="AC93" s="2"/>
    </row>
    <row r="94" spans="1:29" ht="15" customHeight="1">
      <c r="A94" s="1" t="s">
        <v>205</v>
      </c>
      <c r="B94" s="1" t="s">
        <v>269</v>
      </c>
      <c r="C94" s="3">
        <v>38457</v>
      </c>
      <c r="D94" s="3">
        <v>40288</v>
      </c>
      <c r="E94" s="1" t="s">
        <v>28</v>
      </c>
      <c r="F94" s="1" t="s">
        <v>162</v>
      </c>
      <c r="G94" s="12"/>
      <c r="H94" s="1">
        <v>1</v>
      </c>
      <c r="I94" s="1" t="s">
        <v>247</v>
      </c>
      <c r="J94" s="2"/>
      <c r="T94" s="9"/>
      <c r="U94" s="1">
        <v>1</v>
      </c>
      <c r="V94" s="2"/>
      <c r="W94" s="9"/>
      <c r="X94" s="19">
        <v>156663</v>
      </c>
      <c r="Y94" s="12"/>
      <c r="Z94" s="11">
        <v>1</v>
      </c>
      <c r="AA94" s="11">
        <v>223462.58</v>
      </c>
      <c r="AB94" s="1" t="s">
        <v>62</v>
      </c>
      <c r="AC94" s="2"/>
    </row>
    <row r="95" spans="1:29" ht="15" customHeight="1">
      <c r="A95" s="1" t="s">
        <v>204</v>
      </c>
      <c r="B95" s="1" t="s">
        <v>46</v>
      </c>
      <c r="C95" s="3">
        <v>38457</v>
      </c>
      <c r="D95" s="3">
        <v>40288</v>
      </c>
      <c r="E95" s="1" t="s">
        <v>28</v>
      </c>
      <c r="F95" s="1" t="s">
        <v>162</v>
      </c>
      <c r="G95" s="12"/>
      <c r="H95" s="1">
        <v>1</v>
      </c>
      <c r="I95" s="1" t="s">
        <v>247</v>
      </c>
      <c r="J95" s="2"/>
      <c r="T95" s="9"/>
      <c r="U95" s="1">
        <v>1</v>
      </c>
      <c r="V95" s="10"/>
      <c r="W95" s="9"/>
      <c r="X95" s="19">
        <v>160861</v>
      </c>
      <c r="Y95" s="12"/>
      <c r="Z95" s="11">
        <v>1</v>
      </c>
      <c r="AA95" s="11">
        <v>223462.58</v>
      </c>
      <c r="AB95" s="1" t="s">
        <v>275</v>
      </c>
      <c r="AC95" s="2"/>
    </row>
    <row r="96" spans="1:28" ht="15" customHeight="1">
      <c r="A96" s="1" t="s">
        <v>202</v>
      </c>
      <c r="B96" s="1" t="s">
        <v>68</v>
      </c>
      <c r="C96" s="3">
        <v>38457</v>
      </c>
      <c r="D96" s="3">
        <v>40288</v>
      </c>
      <c r="E96" s="1" t="s">
        <v>28</v>
      </c>
      <c r="F96" s="1" t="s">
        <v>162</v>
      </c>
      <c r="G96" s="12"/>
      <c r="H96" s="1">
        <v>1</v>
      </c>
      <c r="I96" s="1" t="s">
        <v>247</v>
      </c>
      <c r="J96" s="2"/>
      <c r="T96" s="9"/>
      <c r="U96" s="1" t="s">
        <v>19</v>
      </c>
      <c r="V96" s="1">
        <v>1</v>
      </c>
      <c r="W96" s="2"/>
      <c r="X96" s="5"/>
      <c r="Z96" s="5"/>
      <c r="AA96" s="5"/>
      <c r="AB96" s="5"/>
    </row>
    <row r="97" spans="1:23" ht="15" customHeight="1">
      <c r="A97" s="1" t="s">
        <v>196</v>
      </c>
      <c r="B97" s="1" t="s">
        <v>265</v>
      </c>
      <c r="C97" s="3">
        <v>38457</v>
      </c>
      <c r="D97" s="3">
        <v>40288</v>
      </c>
      <c r="E97" s="1" t="s">
        <v>28</v>
      </c>
      <c r="F97" s="1" t="s">
        <v>162</v>
      </c>
      <c r="G97" s="12"/>
      <c r="H97" s="1">
        <v>1</v>
      </c>
      <c r="I97" s="1" t="s">
        <v>247</v>
      </c>
      <c r="J97" s="2"/>
      <c r="T97" s="9"/>
      <c r="U97" s="1" t="s">
        <v>19</v>
      </c>
      <c r="V97" s="1">
        <v>1</v>
      </c>
      <c r="W97" s="2"/>
    </row>
    <row r="98" spans="1:23" ht="15" customHeight="1">
      <c r="A98" s="1" t="s">
        <v>193</v>
      </c>
      <c r="B98" s="1" t="s">
        <v>95</v>
      </c>
      <c r="C98" s="3">
        <v>38457</v>
      </c>
      <c r="D98" s="3">
        <v>40288</v>
      </c>
      <c r="E98" s="1" t="s">
        <v>28</v>
      </c>
      <c r="F98" s="1" t="s">
        <v>162</v>
      </c>
      <c r="G98" s="12"/>
      <c r="H98" s="1">
        <v>1</v>
      </c>
      <c r="I98" s="1" t="s">
        <v>247</v>
      </c>
      <c r="J98" s="2"/>
      <c r="T98" s="9"/>
      <c r="U98" s="1" t="s">
        <v>19</v>
      </c>
      <c r="V98" s="1">
        <v>1</v>
      </c>
      <c r="W98" s="2"/>
    </row>
    <row r="99" spans="1:28" ht="15" customHeight="1">
      <c r="A99" s="1" t="s">
        <v>191</v>
      </c>
      <c r="B99" s="1" t="s">
        <v>163</v>
      </c>
      <c r="C99" s="3">
        <v>38457</v>
      </c>
      <c r="D99" s="3">
        <v>40288</v>
      </c>
      <c r="E99" s="1" t="s">
        <v>28</v>
      </c>
      <c r="F99" s="1" t="s">
        <v>162</v>
      </c>
      <c r="G99" s="12"/>
      <c r="H99" s="1">
        <v>1</v>
      </c>
      <c r="I99" s="1" t="s">
        <v>247</v>
      </c>
      <c r="J99" s="2"/>
      <c r="T99" s="9"/>
      <c r="U99" s="1" t="s">
        <v>19</v>
      </c>
      <c r="V99" s="1">
        <v>1</v>
      </c>
      <c r="W99" s="2"/>
      <c r="X99" s="8"/>
      <c r="Z99" s="8"/>
      <c r="AA99" s="8"/>
      <c r="AB99" s="8"/>
    </row>
    <row r="100" spans="1:29" ht="15" customHeight="1">
      <c r="A100" s="1" t="s">
        <v>189</v>
      </c>
      <c r="B100" s="1" t="s">
        <v>243</v>
      </c>
      <c r="C100" s="3">
        <v>38457</v>
      </c>
      <c r="D100" s="3">
        <v>40288</v>
      </c>
      <c r="E100" s="1" t="s">
        <v>28</v>
      </c>
      <c r="F100" s="1" t="s">
        <v>162</v>
      </c>
      <c r="G100" s="16"/>
      <c r="H100" s="1">
        <v>1</v>
      </c>
      <c r="I100" s="1" t="s">
        <v>247</v>
      </c>
      <c r="J100" s="2"/>
      <c r="T100" s="9"/>
      <c r="U100" s="1">
        <v>1</v>
      </c>
      <c r="V100" s="14"/>
      <c r="W100" s="9"/>
      <c r="X100" s="19">
        <v>369234</v>
      </c>
      <c r="Y100" s="12"/>
      <c r="Z100" s="11">
        <v>1</v>
      </c>
      <c r="AA100" s="11">
        <v>223462.58</v>
      </c>
      <c r="AB100" s="1" t="s">
        <v>120</v>
      </c>
      <c r="AC100" s="2"/>
    </row>
    <row r="101" spans="1:28" ht="15" customHeight="1">
      <c r="A101" s="1" t="s">
        <v>181</v>
      </c>
      <c r="B101" s="1" t="s">
        <v>139</v>
      </c>
      <c r="C101" s="3">
        <v>38476</v>
      </c>
      <c r="D101" s="3">
        <v>39623</v>
      </c>
      <c r="E101" s="1" t="s">
        <v>28</v>
      </c>
      <c r="F101" s="1" t="s">
        <v>17</v>
      </c>
      <c r="G101" s="1">
        <v>1</v>
      </c>
      <c r="H101" s="4"/>
      <c r="I101" s="5"/>
      <c r="U101" s="7"/>
      <c r="V101" s="1">
        <v>1</v>
      </c>
      <c r="W101" s="2"/>
      <c r="X101" s="5"/>
      <c r="Z101" s="5"/>
      <c r="AA101" s="5"/>
      <c r="AB101" s="5"/>
    </row>
    <row r="102" spans="1:27" ht="15" customHeight="1">
      <c r="A102" s="1" t="s">
        <v>180</v>
      </c>
      <c r="B102" s="1" t="s">
        <v>36</v>
      </c>
      <c r="C102" s="3">
        <v>38476</v>
      </c>
      <c r="D102" s="3">
        <v>39623</v>
      </c>
      <c r="E102" s="1" t="s">
        <v>28</v>
      </c>
      <c r="F102" s="1" t="s">
        <v>17</v>
      </c>
      <c r="G102" s="1">
        <v>1</v>
      </c>
      <c r="H102" s="10"/>
      <c r="I102" s="8"/>
      <c r="U102" s="9"/>
      <c r="V102" s="1">
        <v>1</v>
      </c>
      <c r="W102" s="2"/>
      <c r="AA102" s="8"/>
    </row>
    <row r="103" spans="1:28" ht="15" customHeight="1">
      <c r="A103" s="1">
        <v>90</v>
      </c>
      <c r="B103" s="1" t="s">
        <v>4</v>
      </c>
      <c r="C103" s="3">
        <v>38491</v>
      </c>
      <c r="D103" s="3">
        <v>39275</v>
      </c>
      <c r="E103" s="1" t="s">
        <v>28</v>
      </c>
      <c r="F103" s="1" t="s">
        <v>172</v>
      </c>
      <c r="G103" s="15"/>
      <c r="H103" s="1">
        <v>1</v>
      </c>
      <c r="I103" s="1" t="s">
        <v>187</v>
      </c>
      <c r="J103" s="2"/>
      <c r="M103" s="8"/>
      <c r="P103" s="8"/>
      <c r="U103" s="9"/>
      <c r="V103" s="1">
        <v>1</v>
      </c>
      <c r="W103" s="2"/>
      <c r="Z103" s="9"/>
      <c r="AA103" s="21"/>
      <c r="AB103" s="2"/>
    </row>
    <row r="104" spans="1:27" ht="15" customHeight="1">
      <c r="A104" s="1">
        <v>91</v>
      </c>
      <c r="B104" s="1" t="s">
        <v>10</v>
      </c>
      <c r="C104" s="3">
        <v>38531</v>
      </c>
      <c r="D104" s="3">
        <v>39842</v>
      </c>
      <c r="E104" s="1" t="s">
        <v>28</v>
      </c>
      <c r="F104" s="1" t="s">
        <v>33</v>
      </c>
      <c r="G104" s="10"/>
      <c r="H104" s="5"/>
      <c r="I104" s="5"/>
      <c r="L104" s="9"/>
      <c r="M104" s="1">
        <v>1</v>
      </c>
      <c r="N104" s="2"/>
      <c r="O104" s="9"/>
      <c r="P104" s="1">
        <v>1</v>
      </c>
      <c r="Q104" s="2"/>
      <c r="U104" s="9"/>
      <c r="V104" s="1">
        <v>1</v>
      </c>
      <c r="W104" s="2"/>
      <c r="AA104" s="5"/>
    </row>
    <row r="105" spans="1:28" ht="15" customHeight="1">
      <c r="A105" s="1">
        <v>93</v>
      </c>
      <c r="B105" s="1" t="s">
        <v>151</v>
      </c>
      <c r="C105" s="3">
        <v>38615</v>
      </c>
      <c r="D105" s="3">
        <v>39514</v>
      </c>
      <c r="E105" s="1" t="s">
        <v>28</v>
      </c>
      <c r="F105" s="1" t="s">
        <v>0</v>
      </c>
      <c r="G105" s="1">
        <v>1</v>
      </c>
      <c r="H105" s="2"/>
      <c r="M105" s="5"/>
      <c r="N105" s="8"/>
      <c r="P105" s="5"/>
      <c r="U105" s="13"/>
      <c r="V105" s="1">
        <v>1</v>
      </c>
      <c r="W105" s="2"/>
      <c r="X105" s="8"/>
      <c r="Z105" s="8"/>
      <c r="AA105" s="8"/>
      <c r="AB105" s="8"/>
    </row>
    <row r="106" spans="1:29" ht="15" customHeight="1">
      <c r="A106" s="1">
        <v>94</v>
      </c>
      <c r="B106" s="1" t="s">
        <v>222</v>
      </c>
      <c r="C106" s="3">
        <v>38660</v>
      </c>
      <c r="D106" s="3">
        <v>39800</v>
      </c>
      <c r="E106" s="1" t="s">
        <v>28</v>
      </c>
      <c r="F106" s="1" t="s">
        <v>158</v>
      </c>
      <c r="G106" s="4"/>
      <c r="M106" s="13"/>
      <c r="N106" s="1">
        <v>1</v>
      </c>
      <c r="O106" s="2"/>
      <c r="T106" s="9"/>
      <c r="U106" s="1">
        <v>1</v>
      </c>
      <c r="V106" s="14"/>
      <c r="W106" s="9"/>
      <c r="X106" s="19">
        <v>30400</v>
      </c>
      <c r="Y106" s="12"/>
      <c r="Z106" s="11">
        <v>1</v>
      </c>
      <c r="AA106" s="11">
        <v>141308.8</v>
      </c>
      <c r="AB106" s="1" t="s">
        <v>15</v>
      </c>
      <c r="AC106" s="2"/>
    </row>
    <row r="107" spans="1:28" ht="15" customHeight="1">
      <c r="A107" s="1">
        <v>95</v>
      </c>
      <c r="B107" s="1" t="s">
        <v>11</v>
      </c>
      <c r="C107" s="3">
        <v>38357</v>
      </c>
      <c r="D107" s="3">
        <v>38912</v>
      </c>
      <c r="E107" s="1" t="s">
        <v>63</v>
      </c>
      <c r="F107" s="1" t="s">
        <v>128</v>
      </c>
      <c r="G107" s="2"/>
      <c r="L107" s="9"/>
      <c r="M107" s="1">
        <v>1</v>
      </c>
      <c r="N107" s="4"/>
      <c r="U107" s="18"/>
      <c r="V107" s="1">
        <v>1</v>
      </c>
      <c r="W107" s="2"/>
      <c r="X107" s="6"/>
      <c r="Z107" s="6"/>
      <c r="AA107" s="6"/>
      <c r="AB107" s="6"/>
    </row>
    <row r="108" spans="1:29" ht="15" customHeight="1">
      <c r="A108" s="1">
        <v>96</v>
      </c>
      <c r="B108" s="1" t="s">
        <v>228</v>
      </c>
      <c r="C108" s="3">
        <v>38387</v>
      </c>
      <c r="D108" s="3">
        <v>39391</v>
      </c>
      <c r="E108" s="1" t="s">
        <v>63</v>
      </c>
      <c r="F108" s="1" t="s">
        <v>192</v>
      </c>
      <c r="G108" s="10"/>
      <c r="L108" s="9"/>
      <c r="M108" s="1">
        <v>1</v>
      </c>
      <c r="N108" s="2"/>
      <c r="T108" s="13"/>
      <c r="U108" s="1">
        <v>1</v>
      </c>
      <c r="V108" s="4"/>
      <c r="W108" s="9"/>
      <c r="X108" s="19">
        <v>539543</v>
      </c>
      <c r="Y108" s="12"/>
      <c r="Z108" s="11">
        <v>1</v>
      </c>
      <c r="AA108" s="11">
        <v>219925.04</v>
      </c>
      <c r="AB108" s="1" t="s">
        <v>47</v>
      </c>
      <c r="AC108" s="2"/>
    </row>
    <row r="109" spans="1:28" ht="15" customHeight="1">
      <c r="A109" s="1">
        <v>98</v>
      </c>
      <c r="B109" s="1" t="s">
        <v>280</v>
      </c>
      <c r="C109" s="3">
        <v>38519</v>
      </c>
      <c r="D109" s="3">
        <v>39546</v>
      </c>
      <c r="E109" s="1" t="s">
        <v>63</v>
      </c>
      <c r="F109" s="1" t="s">
        <v>131</v>
      </c>
      <c r="G109" s="1">
        <v>1</v>
      </c>
      <c r="H109" s="2"/>
      <c r="J109" s="8"/>
      <c r="M109" s="5"/>
      <c r="S109" s="9"/>
      <c r="T109" s="1">
        <v>1</v>
      </c>
      <c r="U109" s="14"/>
      <c r="X109" s="6"/>
      <c r="Z109" s="6"/>
      <c r="AA109" s="6"/>
      <c r="AB109" s="6"/>
    </row>
    <row r="110" spans="1:29" ht="15" customHeight="1">
      <c r="A110" s="1">
        <v>99</v>
      </c>
      <c r="B110" s="1" t="s">
        <v>285</v>
      </c>
      <c r="C110" s="3">
        <v>38554</v>
      </c>
      <c r="D110" s="3">
        <v>39430</v>
      </c>
      <c r="E110" s="1" t="s">
        <v>63</v>
      </c>
      <c r="F110" s="1" t="s">
        <v>128</v>
      </c>
      <c r="G110" s="4"/>
      <c r="I110" s="9"/>
      <c r="J110" s="1">
        <v>1</v>
      </c>
      <c r="K110" s="2"/>
      <c r="T110" s="7"/>
      <c r="U110" s="1">
        <v>1</v>
      </c>
      <c r="V110" s="2"/>
      <c r="W110" s="9"/>
      <c r="X110" s="19">
        <v>300000</v>
      </c>
      <c r="Y110" s="12"/>
      <c r="Z110" s="11">
        <v>1</v>
      </c>
      <c r="AA110" s="19">
        <v>309600</v>
      </c>
      <c r="AB110" s="1" t="s">
        <v>29</v>
      </c>
      <c r="AC110" s="2"/>
    </row>
    <row r="111" spans="1:29" ht="15" customHeight="1">
      <c r="A111" s="1">
        <v>99</v>
      </c>
      <c r="B111" s="1" t="s">
        <v>252</v>
      </c>
      <c r="C111" s="3">
        <v>38554</v>
      </c>
      <c r="D111" s="3">
        <v>39430</v>
      </c>
      <c r="E111" s="1" t="s">
        <v>63</v>
      </c>
      <c r="F111" s="1" t="s">
        <v>128</v>
      </c>
      <c r="G111" s="2"/>
      <c r="H111" s="8"/>
      <c r="I111" s="13"/>
      <c r="J111" s="1">
        <v>1</v>
      </c>
      <c r="K111" s="2"/>
      <c r="T111" s="9"/>
      <c r="U111" s="1">
        <v>1</v>
      </c>
      <c r="V111" s="10"/>
      <c r="W111" s="9"/>
      <c r="X111" s="19">
        <v>300000</v>
      </c>
      <c r="Y111" s="12"/>
      <c r="Z111" s="11">
        <v>1</v>
      </c>
      <c r="AA111" s="19">
        <v>309600</v>
      </c>
      <c r="AB111" s="1" t="s">
        <v>92</v>
      </c>
      <c r="AC111" s="2"/>
    </row>
    <row r="112" spans="1:28" ht="15" customHeight="1">
      <c r="A112" s="1">
        <v>101</v>
      </c>
      <c r="B112" s="1" t="s">
        <v>21</v>
      </c>
      <c r="C112" s="3">
        <v>38574</v>
      </c>
      <c r="D112" s="3">
        <v>39184</v>
      </c>
      <c r="E112" s="1" t="s">
        <v>63</v>
      </c>
      <c r="F112" s="1" t="s">
        <v>93</v>
      </c>
      <c r="G112" s="12"/>
      <c r="H112" s="1">
        <v>1</v>
      </c>
      <c r="I112" s="1" t="s">
        <v>195</v>
      </c>
      <c r="J112" s="4"/>
      <c r="P112" s="8"/>
      <c r="U112" s="7"/>
      <c r="V112" s="1">
        <v>1</v>
      </c>
      <c r="W112" s="2"/>
      <c r="X112" s="5"/>
      <c r="Z112" s="5"/>
      <c r="AA112" s="5"/>
      <c r="AB112" s="5"/>
    </row>
    <row r="113" spans="1:27" ht="15" customHeight="1">
      <c r="A113" s="1">
        <v>102</v>
      </c>
      <c r="B113" s="1" t="s">
        <v>235</v>
      </c>
      <c r="C113" s="3">
        <v>38590</v>
      </c>
      <c r="D113" s="3">
        <v>39394</v>
      </c>
      <c r="E113" s="1" t="s">
        <v>63</v>
      </c>
      <c r="F113" s="1" t="s">
        <v>67</v>
      </c>
      <c r="G113" s="10"/>
      <c r="H113" s="6"/>
      <c r="I113" s="5"/>
      <c r="J113" s="8"/>
      <c r="K113" s="8"/>
      <c r="L113" s="8"/>
      <c r="M113" s="8"/>
      <c r="N113" s="8"/>
      <c r="O113" s="13"/>
      <c r="P113" s="1">
        <v>1</v>
      </c>
      <c r="Q113" s="10"/>
      <c r="R113" s="8"/>
      <c r="S113" s="8"/>
      <c r="T113" s="8"/>
      <c r="U113" s="13"/>
      <c r="V113" s="1">
        <v>1</v>
      </c>
      <c r="W113" s="10"/>
      <c r="X113" s="8"/>
      <c r="Y113" s="8"/>
      <c r="Z113" s="8"/>
      <c r="AA113" s="8"/>
    </row>
    <row r="114" spans="1:28" ht="15" customHeight="1">
      <c r="A114" s="5"/>
      <c r="B114" s="5"/>
      <c r="C114" s="5"/>
      <c r="D114" s="5"/>
      <c r="E114" s="5"/>
      <c r="F114" s="7"/>
      <c r="G114" s="1">
        <f>SUM(G2:G113)</f>
      </c>
      <c r="H114" s="1">
        <f>SUM(H2:H113)</f>
      </c>
      <c r="I114" s="12"/>
      <c r="J114" s="1">
        <f>SUM(J2:J113)</f>
      </c>
      <c r="K114" s="1">
        <f>SUM(K2:K113)</f>
      </c>
      <c r="L114" s="1">
        <f>SUM(L2:L113)</f>
      </c>
      <c r="M114" s="1">
        <f>SUM(M2:M113)</f>
      </c>
      <c r="N114" s="1">
        <f>SUM(N2:N113)</f>
      </c>
      <c r="O114" s="1">
        <f>SUM(O2:O113)</f>
      </c>
      <c r="P114" s="1">
        <f>SUM(P2:P113)</f>
      </c>
      <c r="Q114" s="1">
        <f>SUM(Q2:Q113)</f>
      </c>
      <c r="R114" s="1">
        <f>SUM(R2:R113)</f>
      </c>
      <c r="S114" s="1">
        <f>SUM(S2:S113)</f>
      </c>
      <c r="T114" s="1">
        <f>SUM(T2:T113)</f>
      </c>
      <c r="U114" s="1">
        <f>SUM(U2:U113)</f>
      </c>
      <c r="V114" s="1">
        <f>SUM(V2:V113)</f>
      </c>
      <c r="W114" s="11">
        <f>SUM(W2:W113)</f>
      </c>
      <c r="X114" s="11">
        <f>SUM(X2:X113)</f>
      </c>
      <c r="Y114" s="1">
        <f>SUM(Y2:Y112)</f>
      </c>
      <c r="Z114" s="1">
        <f>SUM(Z2:Z112)</f>
      </c>
      <c r="AA114" s="11">
        <f>SUM(AA2:AA113)</f>
      </c>
      <c r="AB114" s="2"/>
    </row>
    <row r="115" spans="7:27" ht="15" customHeight="1">
      <c r="G115" s="5"/>
      <c r="H115" s="5"/>
      <c r="J115" s="5"/>
      <c r="K115" s="5"/>
      <c r="L115" s="5"/>
      <c r="M115" s="5"/>
      <c r="N115" s="5"/>
      <c r="O115" s="5"/>
      <c r="P115" s="5"/>
      <c r="Q115" s="5"/>
      <c r="R115" s="5"/>
      <c r="S115" s="5"/>
      <c r="T115" s="7"/>
      <c r="U115" s="1">
        <f>29/113</f>
      </c>
      <c r="V115" s="1">
        <f>83/113</f>
      </c>
      <c r="W115" s="11">
        <f>AVERAGE(W2:W113)</f>
      </c>
      <c r="X115" s="11">
        <f>AVERAGE(X2:X113)</f>
      </c>
      <c r="Y115" s="4"/>
      <c r="Z115" s="5"/>
      <c r="AA115" s="5"/>
    </row>
  </sheetData>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Z19"/>
  <sheetViews>
    <sheetView workbookViewId="0" topLeftCell="A1"/>
  </sheetViews>
  <sheetFormatPr defaultColWidth="9.140625" defaultRowHeight="15" customHeight="1"/>
  <cols>
    <col min="1" max="23" width="9.140625" style="0" customWidth="1"/>
    <col min="24" max="24" width="14.00390625" style="0" customWidth="1"/>
    <col min="25" max="26" width="9.140625" style="0" customWidth="1"/>
  </cols>
  <sheetData>
    <row r="1" spans="1:26" ht="15" customHeight="1">
      <c r="A1" s="1" t="s">
        <v>171</v>
      </c>
      <c r="B1" s="1" t="s">
        <v>19</v>
      </c>
      <c r="C1" s="1" t="s">
        <v>148</v>
      </c>
      <c r="D1" s="1" t="s">
        <v>173</v>
      </c>
      <c r="E1" s="1" t="s">
        <v>246</v>
      </c>
      <c r="F1" s="1" t="s">
        <v>213</v>
      </c>
      <c r="G1" s="1" t="s">
        <v>143</v>
      </c>
      <c r="H1" s="1" t="s">
        <v>78</v>
      </c>
      <c r="I1" s="1" t="s">
        <v>257</v>
      </c>
      <c r="J1" s="1" t="s">
        <v>281</v>
      </c>
      <c r="K1" s="1" t="s">
        <v>259</v>
      </c>
      <c r="L1" s="1" t="s">
        <v>197</v>
      </c>
      <c r="M1" s="1" t="s">
        <v>253</v>
      </c>
      <c r="N1" s="1" t="s">
        <v>40</v>
      </c>
      <c r="O1" s="1" t="s">
        <v>38</v>
      </c>
      <c r="P1" s="1" t="s">
        <v>102</v>
      </c>
      <c r="Q1" s="1" t="s">
        <v>61</v>
      </c>
      <c r="R1" s="1" t="s">
        <v>26</v>
      </c>
      <c r="S1" s="1" t="s">
        <v>56</v>
      </c>
      <c r="T1" s="1" t="s">
        <v>224</v>
      </c>
      <c r="U1" s="1" t="s">
        <v>283</v>
      </c>
      <c r="V1" s="1" t="s">
        <v>201</v>
      </c>
      <c r="W1" s="1" t="s">
        <v>122</v>
      </c>
      <c r="X1" s="1" t="s">
        <v>167</v>
      </c>
      <c r="Y1" s="1" t="s">
        <v>178</v>
      </c>
      <c r="Z1" s="1" t="s">
        <v>88</v>
      </c>
    </row>
    <row r="2" spans="1:26" ht="15" customHeight="1">
      <c r="A2" s="1">
        <v>3</v>
      </c>
      <c r="B2" s="1" t="s">
        <v>175</v>
      </c>
      <c r="C2" s="3">
        <v>38952</v>
      </c>
      <c r="D2" s="3">
        <v>39756</v>
      </c>
      <c r="E2" s="1" t="s">
        <v>63</v>
      </c>
      <c r="F2" s="1" t="s">
        <v>185</v>
      </c>
      <c r="G2" s="14"/>
      <c r="H2" s="5"/>
      <c r="I2" s="5"/>
      <c r="J2" s="5"/>
      <c r="K2" s="5"/>
      <c r="L2" s="5"/>
      <c r="M2" s="5"/>
      <c r="N2" s="7"/>
      <c r="O2" s="1">
        <v>1</v>
      </c>
      <c r="P2" s="4"/>
      <c r="Q2" s="5"/>
      <c r="R2" s="5"/>
      <c r="S2" s="5"/>
      <c r="T2" s="5"/>
      <c r="U2" s="7"/>
      <c r="V2" s="1">
        <v>1</v>
      </c>
      <c r="W2" s="4"/>
      <c r="X2" s="5"/>
      <c r="Y2" s="5"/>
      <c r="Z2" s="5"/>
    </row>
    <row r="3" spans="1:23" ht="15" customHeight="1">
      <c r="A3" s="1">
        <v>4</v>
      </c>
      <c r="B3" s="1" t="s">
        <v>79</v>
      </c>
      <c r="C3" s="3">
        <v>38973</v>
      </c>
      <c r="D3" s="3">
        <v>40248</v>
      </c>
      <c r="E3" s="1" t="s">
        <v>63</v>
      </c>
      <c r="F3" s="1" t="s">
        <v>179</v>
      </c>
      <c r="G3" s="1">
        <v>1</v>
      </c>
      <c r="H3" s="2"/>
      <c r="O3" s="5"/>
      <c r="U3" s="9"/>
      <c r="V3" s="1">
        <v>1</v>
      </c>
      <c r="W3" s="10"/>
    </row>
    <row r="4" spans="1:24" ht="15" customHeight="1">
      <c r="A4" s="1">
        <v>5</v>
      </c>
      <c r="B4" s="1" t="s">
        <v>176</v>
      </c>
      <c r="C4" s="3">
        <v>39003</v>
      </c>
      <c r="D4" s="3">
        <v>39770</v>
      </c>
      <c r="E4" s="1" t="s">
        <v>63</v>
      </c>
      <c r="F4" s="1" t="s">
        <v>232</v>
      </c>
      <c r="G4" s="1">
        <v>1</v>
      </c>
      <c r="H4" s="2"/>
      <c r="U4" s="9"/>
      <c r="V4" s="1">
        <v>1</v>
      </c>
      <c r="W4" s="11">
        <v>3272.82</v>
      </c>
      <c r="X4" s="2"/>
    </row>
    <row r="5" spans="1:26" ht="15" customHeight="1">
      <c r="A5" s="1">
        <v>7</v>
      </c>
      <c r="B5" s="1" t="s">
        <v>157</v>
      </c>
      <c r="C5" s="3">
        <v>39146</v>
      </c>
      <c r="D5" s="3">
        <v>39882</v>
      </c>
      <c r="E5" s="1" t="s">
        <v>63</v>
      </c>
      <c r="F5" s="1" t="s">
        <v>192</v>
      </c>
      <c r="G5" s="1">
        <v>1</v>
      </c>
      <c r="H5" s="2"/>
      <c r="P5" s="8"/>
      <c r="U5" s="13"/>
      <c r="V5" s="1">
        <v>1</v>
      </c>
      <c r="W5" s="14"/>
      <c r="X5" s="8"/>
      <c r="Z5" s="8"/>
    </row>
    <row r="6" spans="1:26" ht="15" customHeight="1">
      <c r="A6" s="1" t="s">
        <v>211</v>
      </c>
      <c r="B6" s="1" t="s">
        <v>16</v>
      </c>
      <c r="C6" s="3">
        <v>39224</v>
      </c>
      <c r="D6" s="3">
        <v>40127</v>
      </c>
      <c r="E6" s="1" t="s">
        <v>63</v>
      </c>
      <c r="F6" s="1" t="s">
        <v>57</v>
      </c>
      <c r="G6" s="4"/>
      <c r="O6" s="9"/>
      <c r="P6" s="1">
        <v>1</v>
      </c>
      <c r="Q6" s="2"/>
      <c r="T6" s="9"/>
      <c r="U6" s="1">
        <v>1</v>
      </c>
      <c r="V6" s="15"/>
      <c r="W6" s="11"/>
      <c r="X6" s="11">
        <v>2835806</v>
      </c>
      <c r="Y6" s="12"/>
      <c r="Z6" s="1" t="s">
        <v>140</v>
      </c>
    </row>
    <row r="7" spans="1:26" ht="15" customHeight="1">
      <c r="A7" s="1" t="s">
        <v>209</v>
      </c>
      <c r="B7" s="1" t="s">
        <v>24</v>
      </c>
      <c r="C7" s="3">
        <v>39224</v>
      </c>
      <c r="D7" s="3">
        <v>40127</v>
      </c>
      <c r="E7" s="1" t="s">
        <v>63</v>
      </c>
      <c r="F7" s="1" t="s">
        <v>57</v>
      </c>
      <c r="G7" s="2"/>
      <c r="O7" s="9"/>
      <c r="P7" s="1">
        <v>1</v>
      </c>
      <c r="Q7" s="2"/>
      <c r="T7" s="9"/>
      <c r="U7" s="1">
        <v>1</v>
      </c>
      <c r="V7" s="16"/>
      <c r="W7" s="11"/>
      <c r="X7" s="11">
        <v>2566636</v>
      </c>
      <c r="Y7" s="12"/>
      <c r="Z7" s="1" t="s">
        <v>140</v>
      </c>
    </row>
    <row r="8" spans="1:26" ht="15" customHeight="1">
      <c r="A8" s="1" t="s">
        <v>210</v>
      </c>
      <c r="B8" s="1" t="s">
        <v>149</v>
      </c>
      <c r="C8" s="3">
        <v>39224</v>
      </c>
      <c r="D8" s="3">
        <v>40127</v>
      </c>
      <c r="E8" s="1" t="s">
        <v>63</v>
      </c>
      <c r="F8" s="1" t="s">
        <v>57</v>
      </c>
      <c r="G8" s="2"/>
      <c r="M8" s="8"/>
      <c r="N8" s="8"/>
      <c r="O8" s="9"/>
      <c r="P8" s="1">
        <v>1</v>
      </c>
      <c r="Q8" s="2"/>
      <c r="U8" s="7"/>
      <c r="V8" s="1">
        <v>1</v>
      </c>
      <c r="W8" s="11"/>
      <c r="X8" s="11"/>
      <c r="Y8" s="2"/>
      <c r="Z8" s="5"/>
    </row>
    <row r="9" spans="1:25" ht="15" customHeight="1">
      <c r="A9" s="1">
        <v>9</v>
      </c>
      <c r="B9" s="1" t="s">
        <v>31</v>
      </c>
      <c r="C9" s="3">
        <v>39307</v>
      </c>
      <c r="D9" s="3">
        <v>40123</v>
      </c>
      <c r="E9" s="1" t="s">
        <v>63</v>
      </c>
      <c r="F9" s="1" t="s">
        <v>86</v>
      </c>
      <c r="G9" s="2"/>
      <c r="L9" s="9"/>
      <c r="M9" s="1">
        <v>1</v>
      </c>
      <c r="N9" s="1">
        <v>1</v>
      </c>
      <c r="O9" s="2"/>
      <c r="P9" s="5"/>
      <c r="U9" s="9"/>
      <c r="V9" s="1">
        <v>1</v>
      </c>
      <c r="W9" s="11"/>
      <c r="X9" s="11"/>
      <c r="Y9" s="2"/>
    </row>
    <row r="10" spans="1:24" ht="15" customHeight="1">
      <c r="A10" s="1">
        <v>10</v>
      </c>
      <c r="B10" s="1" t="s">
        <v>6</v>
      </c>
      <c r="C10" s="3">
        <v>39393</v>
      </c>
      <c r="D10" s="3">
        <v>39960</v>
      </c>
      <c r="E10" s="1" t="s">
        <v>63</v>
      </c>
      <c r="F10" s="1" t="s">
        <v>133</v>
      </c>
      <c r="G10" s="2"/>
      <c r="L10" s="9"/>
      <c r="M10" s="1">
        <v>1</v>
      </c>
      <c r="N10" s="4"/>
      <c r="U10" s="9"/>
      <c r="V10" s="1">
        <v>1</v>
      </c>
      <c r="W10" s="11">
        <v>8400.29</v>
      </c>
      <c r="X10" s="4"/>
    </row>
    <row r="11" spans="1:26" ht="15" customHeight="1">
      <c r="A11" s="1">
        <v>95</v>
      </c>
      <c r="B11" s="1" t="s">
        <v>11</v>
      </c>
      <c r="C11" s="3">
        <v>38357</v>
      </c>
      <c r="D11" s="3">
        <v>38912</v>
      </c>
      <c r="E11" s="1" t="s">
        <v>63</v>
      </c>
      <c r="F11" s="1" t="s">
        <v>128</v>
      </c>
      <c r="G11" s="2"/>
      <c r="L11" s="9"/>
      <c r="M11" s="1">
        <v>1</v>
      </c>
      <c r="N11" s="2"/>
      <c r="U11" s="13"/>
      <c r="V11" s="1">
        <v>1</v>
      </c>
      <c r="W11" s="4"/>
      <c r="X11" s="8"/>
      <c r="Y11" s="8"/>
      <c r="Z11" s="8"/>
    </row>
    <row r="12" spans="1:26" ht="15" customHeight="1">
      <c r="A12" s="1">
        <v>96</v>
      </c>
      <c r="B12" s="1" t="s">
        <v>228</v>
      </c>
      <c r="C12" s="3">
        <v>38387</v>
      </c>
      <c r="D12" s="3">
        <v>39391</v>
      </c>
      <c r="E12" s="1" t="s">
        <v>63</v>
      </c>
      <c r="F12" s="1" t="s">
        <v>192</v>
      </c>
      <c r="G12" s="2"/>
      <c r="J12" s="8"/>
      <c r="L12" s="9"/>
      <c r="M12" s="1">
        <v>1</v>
      </c>
      <c r="N12" s="2"/>
      <c r="T12" s="9"/>
      <c r="U12" s="1">
        <v>1</v>
      </c>
      <c r="V12" s="4"/>
      <c r="W12" s="9"/>
      <c r="X12" s="19">
        <v>539543</v>
      </c>
      <c r="Y12" s="11">
        <v>219925.04</v>
      </c>
      <c r="Z12" s="1" t="s">
        <v>47</v>
      </c>
    </row>
    <row r="13" spans="1:26" ht="15" customHeight="1">
      <c r="A13" s="1">
        <v>99</v>
      </c>
      <c r="B13" s="1" t="s">
        <v>285</v>
      </c>
      <c r="C13" s="3">
        <v>38554</v>
      </c>
      <c r="D13" s="3">
        <v>39430</v>
      </c>
      <c r="E13" s="1" t="s">
        <v>63</v>
      </c>
      <c r="F13" s="1" t="s">
        <v>128</v>
      </c>
      <c r="G13" s="2"/>
      <c r="I13" s="9"/>
      <c r="J13" s="1">
        <v>1</v>
      </c>
      <c r="K13" s="2"/>
      <c r="M13" s="5"/>
      <c r="T13" s="9"/>
      <c r="U13" s="1">
        <v>1</v>
      </c>
      <c r="V13" s="2"/>
      <c r="W13" s="9"/>
      <c r="X13" s="19">
        <v>300000</v>
      </c>
      <c r="Y13" s="19">
        <v>309600</v>
      </c>
      <c r="Z13" s="1" t="s">
        <v>29</v>
      </c>
    </row>
    <row r="14" spans="1:26" ht="15" customHeight="1">
      <c r="A14" s="1">
        <v>99</v>
      </c>
      <c r="B14" s="1" t="s">
        <v>252</v>
      </c>
      <c r="C14" s="3">
        <v>38554</v>
      </c>
      <c r="D14" s="3">
        <v>39430</v>
      </c>
      <c r="E14" s="1" t="s">
        <v>63</v>
      </c>
      <c r="F14" s="1" t="s">
        <v>128</v>
      </c>
      <c r="G14" s="2"/>
      <c r="H14" s="8"/>
      <c r="I14" s="13"/>
      <c r="J14" s="1">
        <v>1</v>
      </c>
      <c r="K14" s="2"/>
      <c r="T14" s="9"/>
      <c r="U14" s="1">
        <v>1</v>
      </c>
      <c r="V14" s="10"/>
      <c r="W14" s="9"/>
      <c r="X14" s="19">
        <v>300000</v>
      </c>
      <c r="Y14" s="19">
        <v>309600</v>
      </c>
      <c r="Z14" s="1" t="s">
        <v>92</v>
      </c>
    </row>
    <row r="15" spans="1:26" ht="15" customHeight="1">
      <c r="A15" s="1">
        <v>101</v>
      </c>
      <c r="B15" s="1" t="s">
        <v>21</v>
      </c>
      <c r="C15" s="3">
        <v>38574</v>
      </c>
      <c r="D15" s="3">
        <v>39184</v>
      </c>
      <c r="E15" s="1" t="s">
        <v>63</v>
      </c>
      <c r="F15" s="1" t="s">
        <v>93</v>
      </c>
      <c r="G15" s="12"/>
      <c r="H15" s="1">
        <v>1</v>
      </c>
      <c r="I15" s="1" t="s">
        <v>195</v>
      </c>
      <c r="J15" s="4"/>
      <c r="P15" s="8"/>
      <c r="U15" s="7"/>
      <c r="V15" s="1">
        <v>1</v>
      </c>
      <c r="W15" s="2"/>
      <c r="X15" s="5"/>
      <c r="Y15" s="5"/>
      <c r="Z15" s="5"/>
    </row>
    <row r="16" spans="1:23" ht="15" customHeight="1">
      <c r="A16" s="1">
        <v>102</v>
      </c>
      <c r="B16" s="1" t="s">
        <v>235</v>
      </c>
      <c r="C16" s="3">
        <v>38590</v>
      </c>
      <c r="D16" s="3">
        <v>39394</v>
      </c>
      <c r="E16" s="1" t="s">
        <v>63</v>
      </c>
      <c r="F16" s="1" t="s">
        <v>67</v>
      </c>
      <c r="G16" s="2"/>
      <c r="H16" s="5"/>
      <c r="I16" s="5"/>
      <c r="O16" s="9"/>
      <c r="P16" s="1">
        <v>1</v>
      </c>
      <c r="Q16" s="2"/>
      <c r="U16" s="9"/>
      <c r="V16" s="1">
        <v>1</v>
      </c>
      <c r="W16" s="2"/>
    </row>
    <row r="17" spans="1:22" ht="15" customHeight="1">
      <c r="A17" s="5"/>
      <c r="B17" s="5"/>
      <c r="C17" s="5"/>
      <c r="D17" s="5"/>
      <c r="E17" s="5"/>
      <c r="F17" s="5"/>
      <c r="P17" s="5"/>
      <c r="V17" s="5"/>
    </row>
    <row r="18" spans="21:24" ht="15" customHeight="1">
      <c r="U18" s="26">
        <f>SUM(U2:U17)</f>
      </c>
      <c r="V18" s="26">
        <f>SUM(V2:V17)</f>
      </c>
      <c r="X18" s="28">
        <f>SUM(X2:X17)</f>
      </c>
    </row>
    <row r="19" spans="21:24" ht="15" customHeight="1">
      <c r="U19" s="26">
        <f>U18/15</f>
      </c>
      <c r="X19" s="28">
        <f>AVERAGE(X2:X17)</f>
      </c>
    </row>
    <row r="20" ht="15" customHeight="1"/>
  </sheetData>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Z20"/>
  <sheetViews>
    <sheetView workbookViewId="0" topLeftCell="A1"/>
  </sheetViews>
  <sheetFormatPr defaultColWidth="9.140625" defaultRowHeight="15" customHeight="1"/>
  <cols>
    <col min="1" max="22" width="9.140625" style="0" customWidth="1"/>
    <col min="23" max="23" width="13.57421875" style="0" customWidth="1"/>
    <col min="24" max="24" width="20.8515625" style="0" customWidth="1"/>
    <col min="25" max="26" width="9.140625" style="0" customWidth="1"/>
  </cols>
  <sheetData>
    <row r="1" spans="1:26" ht="15" customHeight="1">
      <c r="A1" s="11" t="s">
        <v>171</v>
      </c>
      <c r="B1" s="11" t="s">
        <v>19</v>
      </c>
      <c r="C1" s="11" t="s">
        <v>148</v>
      </c>
      <c r="D1" s="11" t="s">
        <v>173</v>
      </c>
      <c r="E1" s="11" t="s">
        <v>246</v>
      </c>
      <c r="F1" s="11" t="s">
        <v>213</v>
      </c>
      <c r="G1" s="11" t="s">
        <v>143</v>
      </c>
      <c r="H1" s="11" t="s">
        <v>78</v>
      </c>
      <c r="I1" s="11" t="s">
        <v>257</v>
      </c>
      <c r="J1" s="11" t="s">
        <v>281</v>
      </c>
      <c r="K1" s="11" t="s">
        <v>259</v>
      </c>
      <c r="L1" s="11" t="s">
        <v>197</v>
      </c>
      <c r="M1" s="11" t="s">
        <v>253</v>
      </c>
      <c r="N1" s="11" t="s">
        <v>40</v>
      </c>
      <c r="O1" s="11" t="s">
        <v>38</v>
      </c>
      <c r="P1" s="11" t="s">
        <v>102</v>
      </c>
      <c r="Q1" s="11" t="s">
        <v>61</v>
      </c>
      <c r="R1" s="11" t="s">
        <v>26</v>
      </c>
      <c r="S1" s="11" t="s">
        <v>56</v>
      </c>
      <c r="T1" s="11" t="s">
        <v>224</v>
      </c>
      <c r="U1" s="11" t="s">
        <v>283</v>
      </c>
      <c r="V1" s="11" t="s">
        <v>201</v>
      </c>
      <c r="W1" s="11" t="s">
        <v>122</v>
      </c>
      <c r="X1" s="11" t="s">
        <v>167</v>
      </c>
      <c r="Y1" s="11" t="s">
        <v>178</v>
      </c>
      <c r="Z1" s="11" t="s">
        <v>88</v>
      </c>
    </row>
    <row r="2" spans="1:26" ht="15" customHeight="1">
      <c r="A2" s="11">
        <v>11</v>
      </c>
      <c r="B2" s="11" t="s">
        <v>113</v>
      </c>
      <c r="C2" s="11">
        <v>38989</v>
      </c>
      <c r="D2" s="11">
        <v>39652</v>
      </c>
      <c r="E2" s="11" t="s">
        <v>174</v>
      </c>
      <c r="F2" s="11" t="s">
        <v>141</v>
      </c>
      <c r="G2" s="11">
        <v>1</v>
      </c>
      <c r="H2" s="4"/>
      <c r="I2" s="5"/>
      <c r="J2" s="6"/>
      <c r="K2" s="6"/>
      <c r="L2" s="6"/>
      <c r="M2" s="5"/>
      <c r="N2" s="5"/>
      <c r="O2" s="5"/>
      <c r="P2" s="5"/>
      <c r="Q2" s="5"/>
      <c r="R2" s="5"/>
      <c r="S2" s="5"/>
      <c r="T2" s="7"/>
      <c r="U2" s="11">
        <v>1</v>
      </c>
      <c r="V2" s="14"/>
      <c r="W2" s="7"/>
      <c r="X2" s="11">
        <v>40124.71</v>
      </c>
      <c r="Y2" s="15"/>
      <c r="Z2" s="11" t="s">
        <v>261</v>
      </c>
    </row>
    <row r="3" spans="1:26" ht="15" customHeight="1">
      <c r="A3" s="11">
        <v>13</v>
      </c>
      <c r="B3" s="11" t="s">
        <v>221</v>
      </c>
      <c r="C3" s="11">
        <v>38819</v>
      </c>
      <c r="D3" s="11">
        <v>39772</v>
      </c>
      <c r="E3" s="11" t="s">
        <v>174</v>
      </c>
      <c r="F3" s="11" t="s">
        <v>254</v>
      </c>
      <c r="G3" s="4"/>
      <c r="I3" s="9"/>
      <c r="J3" s="11">
        <v>1</v>
      </c>
      <c r="K3" s="11">
        <v>1</v>
      </c>
      <c r="L3" s="11">
        <v>1</v>
      </c>
      <c r="M3" s="2"/>
      <c r="N3" s="8"/>
      <c r="U3" s="7"/>
      <c r="V3" s="11">
        <v>1</v>
      </c>
      <c r="W3" s="2"/>
      <c r="X3" s="5"/>
      <c r="Z3" s="5"/>
    </row>
    <row r="4" spans="1:23" ht="15" customHeight="1">
      <c r="A4" s="11">
        <v>14</v>
      </c>
      <c r="B4" s="11" t="s">
        <v>216</v>
      </c>
      <c r="C4" s="11">
        <v>39107</v>
      </c>
      <c r="D4" s="11">
        <v>39994</v>
      </c>
      <c r="E4" s="11" t="s">
        <v>174</v>
      </c>
      <c r="F4" s="11" t="s">
        <v>177</v>
      </c>
      <c r="G4" s="10"/>
      <c r="J4" s="5"/>
      <c r="K4" s="5"/>
      <c r="L4" s="5"/>
      <c r="M4" s="9"/>
      <c r="N4" s="11">
        <v>1</v>
      </c>
      <c r="O4" s="2"/>
      <c r="U4" s="9"/>
      <c r="V4" s="11">
        <v>1</v>
      </c>
      <c r="W4" s="2"/>
    </row>
    <row r="5" spans="1:26" ht="15" customHeight="1">
      <c r="A5" s="11">
        <v>16</v>
      </c>
      <c r="B5" s="11" t="s">
        <v>138</v>
      </c>
      <c r="C5" s="11">
        <v>39140</v>
      </c>
      <c r="D5" s="11">
        <v>39870</v>
      </c>
      <c r="E5" s="11" t="s">
        <v>174</v>
      </c>
      <c r="F5" s="11" t="s">
        <v>273</v>
      </c>
      <c r="G5" s="11">
        <v>1</v>
      </c>
      <c r="H5" s="2"/>
      <c r="M5" s="8"/>
      <c r="N5" s="5"/>
      <c r="U5" s="13"/>
      <c r="V5" s="11">
        <v>1</v>
      </c>
      <c r="W5" s="2"/>
      <c r="X5" s="8"/>
      <c r="Z5" s="8"/>
    </row>
    <row r="6" spans="1:26" ht="15" customHeight="1">
      <c r="A6" s="11">
        <v>18</v>
      </c>
      <c r="B6" s="11" t="s">
        <v>37</v>
      </c>
      <c r="C6" s="11">
        <v>39169</v>
      </c>
      <c r="D6" s="11">
        <v>39694</v>
      </c>
      <c r="E6" s="11" t="s">
        <v>174</v>
      </c>
      <c r="F6" s="11" t="s">
        <v>239</v>
      </c>
      <c r="G6" s="4"/>
      <c r="L6" s="9"/>
      <c r="M6" s="11">
        <v>1</v>
      </c>
      <c r="N6" s="10"/>
      <c r="T6" s="9"/>
      <c r="U6" s="11">
        <v>1</v>
      </c>
      <c r="V6" s="14"/>
      <c r="W6" s="9"/>
      <c r="X6" s="11">
        <v>66357.4</v>
      </c>
      <c r="Y6" s="12"/>
      <c r="Z6" s="11" t="s">
        <v>3</v>
      </c>
    </row>
    <row r="7" spans="1:26" ht="15" customHeight="1">
      <c r="A7" s="11">
        <v>19</v>
      </c>
      <c r="B7" s="11" t="s">
        <v>276</v>
      </c>
      <c r="C7" s="11">
        <v>39185</v>
      </c>
      <c r="D7" s="11">
        <v>40053</v>
      </c>
      <c r="E7" s="11" t="s">
        <v>174</v>
      </c>
      <c r="F7" s="11" t="s">
        <v>55</v>
      </c>
      <c r="G7" s="2"/>
      <c r="L7" s="9"/>
      <c r="M7" s="11">
        <v>1</v>
      </c>
      <c r="N7" s="11">
        <v>1</v>
      </c>
      <c r="O7" s="2"/>
      <c r="P7" s="8"/>
      <c r="U7" s="7"/>
      <c r="V7" s="11">
        <v>1</v>
      </c>
      <c r="W7" s="10"/>
      <c r="X7" s="5"/>
      <c r="Z7" s="5"/>
    </row>
    <row r="8" spans="1:26" ht="15" customHeight="1">
      <c r="A8" s="11">
        <v>20</v>
      </c>
      <c r="B8" s="11" t="s">
        <v>244</v>
      </c>
      <c r="C8" s="11">
        <v>39288</v>
      </c>
      <c r="D8" s="11">
        <v>40189</v>
      </c>
      <c r="E8" s="11" t="s">
        <v>174</v>
      </c>
      <c r="F8" s="11" t="s">
        <v>55</v>
      </c>
      <c r="G8" s="2"/>
      <c r="L8" s="9"/>
      <c r="M8" s="11">
        <v>1</v>
      </c>
      <c r="N8" s="11">
        <v>1</v>
      </c>
      <c r="O8" s="12"/>
      <c r="P8" s="11">
        <v>1</v>
      </c>
      <c r="Q8" s="2"/>
      <c r="U8" s="9"/>
      <c r="V8" s="11">
        <v>1</v>
      </c>
      <c r="W8" s="11">
        <v>6744.75</v>
      </c>
      <c r="X8" s="2"/>
      <c r="Z8" s="8"/>
    </row>
    <row r="9" spans="1:26" ht="15" customHeight="1">
      <c r="A9" s="11">
        <v>21</v>
      </c>
      <c r="B9" s="11" t="s">
        <v>23</v>
      </c>
      <c r="C9" s="11">
        <v>39315</v>
      </c>
      <c r="D9" s="11">
        <v>40134</v>
      </c>
      <c r="E9" s="11" t="s">
        <v>174</v>
      </c>
      <c r="F9" s="11" t="s">
        <v>239</v>
      </c>
      <c r="G9" s="2"/>
      <c r="H9" s="8"/>
      <c r="I9" s="8"/>
      <c r="M9" s="7"/>
      <c r="N9" s="11">
        <v>1</v>
      </c>
      <c r="O9" s="2"/>
      <c r="P9" s="5"/>
      <c r="U9" s="9"/>
      <c r="V9" s="11">
        <v>1</v>
      </c>
      <c r="W9" s="4"/>
      <c r="Y9" s="9"/>
      <c r="Z9" s="11" t="s">
        <v>270</v>
      </c>
    </row>
    <row r="10" spans="1:26" ht="15" customHeight="1">
      <c r="A10" s="11">
        <v>22</v>
      </c>
      <c r="B10" s="11" t="s">
        <v>169</v>
      </c>
      <c r="C10" s="11">
        <v>39357</v>
      </c>
      <c r="D10" s="11">
        <v>39988</v>
      </c>
      <c r="E10" s="11" t="s">
        <v>174</v>
      </c>
      <c r="F10" s="11" t="s">
        <v>254</v>
      </c>
      <c r="G10" s="16"/>
      <c r="H10" s="11">
        <v>1</v>
      </c>
      <c r="I10" s="11" t="s">
        <v>225</v>
      </c>
      <c r="J10" s="2"/>
      <c r="N10" s="5"/>
      <c r="U10" s="9"/>
      <c r="V10" s="11">
        <v>1</v>
      </c>
      <c r="W10" s="2"/>
      <c r="Y10" s="9"/>
      <c r="Z10" s="11" t="s">
        <v>270</v>
      </c>
    </row>
    <row r="11" spans="1:26" ht="15" customHeight="1">
      <c r="A11" s="11">
        <v>23</v>
      </c>
      <c r="B11" s="11" t="s">
        <v>234</v>
      </c>
      <c r="C11" s="11">
        <v>39435</v>
      </c>
      <c r="D11" s="11">
        <v>40311</v>
      </c>
      <c r="E11" s="11" t="s">
        <v>174</v>
      </c>
      <c r="F11" s="11" t="s">
        <v>146</v>
      </c>
      <c r="G11" s="11">
        <v>1</v>
      </c>
      <c r="H11" s="4"/>
      <c r="I11" s="5"/>
      <c r="O11" s="8"/>
      <c r="U11" s="9"/>
      <c r="V11" s="11">
        <v>1</v>
      </c>
      <c r="W11" s="2"/>
      <c r="Z11" s="5"/>
    </row>
    <row r="12" spans="1:23" ht="15" customHeight="1">
      <c r="A12" s="11">
        <v>79</v>
      </c>
      <c r="B12" s="11" t="s">
        <v>287</v>
      </c>
      <c r="C12" s="11">
        <v>38373</v>
      </c>
      <c r="D12" s="11">
        <v>39351</v>
      </c>
      <c r="E12" s="11" t="s">
        <v>174</v>
      </c>
      <c r="F12" s="11" t="s">
        <v>132</v>
      </c>
      <c r="G12" s="4"/>
      <c r="N12" s="9"/>
      <c r="O12" s="11">
        <v>1</v>
      </c>
      <c r="P12" s="10"/>
      <c r="U12" s="9"/>
      <c r="V12" s="11">
        <v>1</v>
      </c>
      <c r="W12" s="2"/>
    </row>
    <row r="13" spans="1:23" ht="15" customHeight="1">
      <c r="A13" s="11">
        <v>80</v>
      </c>
      <c r="B13" s="11" t="s">
        <v>182</v>
      </c>
      <c r="C13" s="11">
        <v>38386</v>
      </c>
      <c r="D13" s="11">
        <v>39241</v>
      </c>
      <c r="E13" s="11" t="s">
        <v>174</v>
      </c>
      <c r="F13" s="11" t="s">
        <v>30</v>
      </c>
      <c r="G13" s="2"/>
      <c r="L13" s="8"/>
      <c r="O13" s="7"/>
      <c r="P13" s="11">
        <v>1</v>
      </c>
      <c r="Q13" s="2"/>
      <c r="U13" s="9"/>
      <c r="V13" s="11">
        <v>1</v>
      </c>
      <c r="W13" s="10"/>
    </row>
    <row r="14" spans="1:24" ht="15" customHeight="1">
      <c r="A14" s="11">
        <v>84</v>
      </c>
      <c r="B14" s="11" t="s">
        <v>147</v>
      </c>
      <c r="C14" s="11">
        <v>38630</v>
      </c>
      <c r="D14" s="11">
        <v>39532</v>
      </c>
      <c r="E14" s="11" t="s">
        <v>174</v>
      </c>
      <c r="F14" s="11" t="s">
        <v>146</v>
      </c>
      <c r="G14" s="10"/>
      <c r="K14" s="9"/>
      <c r="L14" s="11">
        <v>1</v>
      </c>
      <c r="M14" s="2"/>
      <c r="P14" s="5"/>
      <c r="U14" s="9"/>
      <c r="V14" s="11">
        <v>1</v>
      </c>
      <c r="W14" s="11">
        <v>8577.17</v>
      </c>
      <c r="X14" s="2"/>
    </row>
    <row r="15" spans="1:23" ht="15" customHeight="1">
      <c r="A15" s="11" t="s">
        <v>115</v>
      </c>
      <c r="B15" s="11" t="s">
        <v>152</v>
      </c>
      <c r="C15" s="11">
        <v>38684</v>
      </c>
      <c r="D15" s="11">
        <v>39253</v>
      </c>
      <c r="E15" s="11" t="s">
        <v>174</v>
      </c>
      <c r="F15" s="11" t="s">
        <v>60</v>
      </c>
      <c r="G15" s="11">
        <v>1</v>
      </c>
      <c r="H15" s="2"/>
      <c r="L15" s="5"/>
      <c r="U15" s="9"/>
      <c r="V15" s="11">
        <v>1</v>
      </c>
      <c r="W15" s="4"/>
    </row>
    <row r="16" spans="1:23" ht="15" customHeight="1">
      <c r="A16" s="11" t="s">
        <v>117</v>
      </c>
      <c r="B16" s="11" t="s">
        <v>218</v>
      </c>
      <c r="C16" s="11">
        <v>38684</v>
      </c>
      <c r="D16" s="11">
        <v>39253</v>
      </c>
      <c r="E16" s="11" t="s">
        <v>174</v>
      </c>
      <c r="F16" s="11" t="s">
        <v>60</v>
      </c>
      <c r="G16" s="11">
        <v>1</v>
      </c>
      <c r="H16" s="2"/>
      <c r="U16" s="9"/>
      <c r="V16" s="11">
        <v>1</v>
      </c>
      <c r="W16" s="2"/>
    </row>
    <row r="17" spans="1:23" ht="15" customHeight="1">
      <c r="A17" s="11" t="s">
        <v>112</v>
      </c>
      <c r="B17" s="11" t="s">
        <v>219</v>
      </c>
      <c r="C17" s="11">
        <v>38684</v>
      </c>
      <c r="D17" s="11">
        <v>39253</v>
      </c>
      <c r="E17" s="11" t="s">
        <v>174</v>
      </c>
      <c r="F17" s="11" t="s">
        <v>60</v>
      </c>
      <c r="G17" s="11">
        <v>1</v>
      </c>
      <c r="H17" s="10"/>
      <c r="I17" s="8"/>
      <c r="U17" s="9"/>
      <c r="V17" s="11">
        <v>1</v>
      </c>
      <c r="W17" s="10"/>
    </row>
    <row r="18" spans="1:24" ht="15" customHeight="1">
      <c r="A18" s="11">
        <v>86</v>
      </c>
      <c r="B18" s="11" t="s">
        <v>245</v>
      </c>
      <c r="C18" s="11">
        <v>38708</v>
      </c>
      <c r="D18" s="11">
        <v>39794</v>
      </c>
      <c r="E18" s="11" t="s">
        <v>174</v>
      </c>
      <c r="F18" s="11" t="s">
        <v>146</v>
      </c>
      <c r="G18" s="15"/>
      <c r="H18" s="11">
        <v>1</v>
      </c>
      <c r="I18" s="11" t="s">
        <v>165</v>
      </c>
      <c r="J18" s="2"/>
      <c r="U18" s="9"/>
      <c r="V18" s="11">
        <v>1</v>
      </c>
      <c r="W18" s="11">
        <v>7968.02</v>
      </c>
      <c r="X18" s="2"/>
    </row>
    <row r="19" spans="1:25" ht="15" customHeight="1">
      <c r="A19" s="5"/>
      <c r="B19" s="5"/>
      <c r="C19" s="5"/>
      <c r="D19" s="5"/>
      <c r="E19" s="5"/>
      <c r="F19" s="5"/>
      <c r="H19" s="5"/>
      <c r="I19" s="5"/>
      <c r="U19" s="28">
        <f>SUM(U2:U18)</f>
      </c>
      <c r="V19" s="27">
        <f>SUM(V2:V18)</f>
      </c>
      <c r="W19" s="27">
        <f>SUM(W2:W18)</f>
      </c>
      <c r="X19" s="28">
        <f>SUM(X2:X18)</f>
      </c>
      <c r="Y19" s="28">
        <f>SUM(Y2:Y18)</f>
      </c>
    </row>
    <row r="20" spans="21:24" ht="15" customHeight="1">
      <c r="U20" s="28">
        <f>U19/17</f>
      </c>
      <c r="X20" s="28">
        <f>AVERAGE(X2:X18)</f>
      </c>
    </row>
  </sheetData>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Z12"/>
  <sheetViews>
    <sheetView workbookViewId="0" topLeftCell="A1"/>
  </sheetViews>
  <sheetFormatPr defaultColWidth="9.140625" defaultRowHeight="15" customHeight="1"/>
  <cols>
    <col min="1" max="22" width="9.140625" style="0" customWidth="1"/>
    <col min="23" max="23" width="12.421875" style="0" customWidth="1"/>
    <col min="24" max="24" width="16.57421875" style="0" customWidth="1"/>
    <col min="25" max="25" width="12.8515625" style="0" customWidth="1"/>
    <col min="26" max="26" width="9.140625" style="0" customWidth="1"/>
  </cols>
  <sheetData>
    <row r="1" spans="1:26" ht="15" customHeight="1">
      <c r="A1" s="11" t="s">
        <v>171</v>
      </c>
      <c r="B1" s="11" t="s">
        <v>19</v>
      </c>
      <c r="C1" s="11" t="s">
        <v>148</v>
      </c>
      <c r="D1" s="11" t="s">
        <v>173</v>
      </c>
      <c r="E1" s="11" t="s">
        <v>246</v>
      </c>
      <c r="F1" s="11" t="s">
        <v>213</v>
      </c>
      <c r="G1" s="11" t="s">
        <v>143</v>
      </c>
      <c r="H1" s="11" t="s">
        <v>78</v>
      </c>
      <c r="I1" s="11" t="s">
        <v>257</v>
      </c>
      <c r="J1" s="11" t="s">
        <v>281</v>
      </c>
      <c r="K1" s="11" t="s">
        <v>259</v>
      </c>
      <c r="L1" s="11" t="s">
        <v>197</v>
      </c>
      <c r="M1" s="11" t="s">
        <v>253</v>
      </c>
      <c r="N1" s="11" t="s">
        <v>40</v>
      </c>
      <c r="O1" s="11" t="s">
        <v>38</v>
      </c>
      <c r="P1" s="11" t="s">
        <v>102</v>
      </c>
      <c r="Q1" s="11" t="s">
        <v>61</v>
      </c>
      <c r="R1" s="11" t="s">
        <v>26</v>
      </c>
      <c r="S1" s="11" t="s">
        <v>56</v>
      </c>
      <c r="T1" s="11" t="s">
        <v>224</v>
      </c>
      <c r="U1" s="11" t="s">
        <v>283</v>
      </c>
      <c r="V1" s="11" t="s">
        <v>201</v>
      </c>
      <c r="W1" s="11" t="s">
        <v>122</v>
      </c>
      <c r="X1" s="11" t="s">
        <v>167</v>
      </c>
      <c r="Y1" s="11" t="s">
        <v>178</v>
      </c>
      <c r="Z1" s="11" t="s">
        <v>88</v>
      </c>
    </row>
    <row r="2" spans="1:26" ht="15" customHeight="1">
      <c r="A2" s="11">
        <v>52</v>
      </c>
      <c r="B2" s="11" t="s">
        <v>168</v>
      </c>
      <c r="C2" s="11">
        <v>38737</v>
      </c>
      <c r="D2" s="11">
        <v>39386</v>
      </c>
      <c r="E2" s="11" t="s">
        <v>274</v>
      </c>
      <c r="F2" s="11" t="s">
        <v>263</v>
      </c>
      <c r="G2" s="14"/>
      <c r="H2" s="5"/>
      <c r="I2" s="5"/>
      <c r="J2" s="5"/>
      <c r="K2" s="5"/>
      <c r="L2" s="5"/>
      <c r="M2" s="5"/>
      <c r="N2" s="7"/>
      <c r="O2" s="11">
        <v>1</v>
      </c>
      <c r="P2" s="15"/>
      <c r="Q2" s="29">
        <v>1</v>
      </c>
      <c r="R2" s="4"/>
      <c r="S2" s="5"/>
      <c r="T2" s="7"/>
      <c r="U2" s="11">
        <v>1</v>
      </c>
      <c r="V2" s="14"/>
      <c r="W2" s="18"/>
      <c r="X2" s="11">
        <v>1679001</v>
      </c>
      <c r="Y2" s="11">
        <v>735500.5</v>
      </c>
      <c r="Z2" s="11" t="s">
        <v>227</v>
      </c>
    </row>
    <row r="3" spans="1:26" ht="15" customHeight="1">
      <c r="A3" s="11">
        <v>53</v>
      </c>
      <c r="B3" s="11" t="s">
        <v>130</v>
      </c>
      <c r="C3" s="11">
        <v>38943</v>
      </c>
      <c r="D3" s="11">
        <v>39798</v>
      </c>
      <c r="E3" s="11" t="s">
        <v>274</v>
      </c>
      <c r="F3" s="11" t="s">
        <v>281</v>
      </c>
      <c r="G3" s="11">
        <v>1</v>
      </c>
      <c r="H3" s="2"/>
      <c r="M3" s="8"/>
      <c r="O3" s="5"/>
      <c r="Q3" s="5"/>
      <c r="U3" s="18"/>
      <c r="V3" s="11">
        <v>1</v>
      </c>
      <c r="W3" s="11">
        <v>15138.77</v>
      </c>
      <c r="X3" s="14"/>
      <c r="Y3" s="5"/>
      <c r="Z3" s="6"/>
    </row>
    <row r="4" spans="1:26" ht="15" customHeight="1">
      <c r="A4" s="11">
        <v>54</v>
      </c>
      <c r="B4" s="11" t="s">
        <v>18</v>
      </c>
      <c r="C4" s="11">
        <v>39086</v>
      </c>
      <c r="D4" s="11">
        <v>39918</v>
      </c>
      <c r="E4" s="11" t="s">
        <v>274</v>
      </c>
      <c r="F4" s="11" t="s">
        <v>9</v>
      </c>
      <c r="G4" s="11">
        <v>1</v>
      </c>
      <c r="H4" s="2"/>
      <c r="L4" s="9"/>
      <c r="M4" s="11">
        <v>1</v>
      </c>
      <c r="N4" s="2"/>
      <c r="T4" s="9"/>
      <c r="U4" s="11">
        <v>1</v>
      </c>
      <c r="V4" s="14"/>
      <c r="W4" s="18"/>
      <c r="X4" s="11">
        <v>409064</v>
      </c>
      <c r="Y4" s="12"/>
      <c r="Z4" s="11" t="s">
        <v>284</v>
      </c>
    </row>
    <row r="5" spans="1:26" ht="15" customHeight="1">
      <c r="A5" s="11">
        <v>62</v>
      </c>
      <c r="B5" s="11" t="s">
        <v>260</v>
      </c>
      <c r="C5" s="11">
        <v>38540</v>
      </c>
      <c r="D5" s="11">
        <v>39119</v>
      </c>
      <c r="E5" s="11" t="s">
        <v>274</v>
      </c>
      <c r="F5" s="11" t="s">
        <v>77</v>
      </c>
      <c r="G5" s="11">
        <v>1</v>
      </c>
      <c r="H5" s="2"/>
      <c r="M5" s="6"/>
      <c r="N5" s="8"/>
      <c r="O5" s="8"/>
      <c r="U5" s="7"/>
      <c r="V5" s="11">
        <v>1</v>
      </c>
      <c r="W5" s="11"/>
      <c r="X5" s="11"/>
      <c r="Y5" s="10"/>
      <c r="Z5" s="6"/>
    </row>
    <row r="6" spans="1:26" ht="15" customHeight="1">
      <c r="A6" s="11">
        <v>63</v>
      </c>
      <c r="B6" s="11" t="s">
        <v>58</v>
      </c>
      <c r="C6" s="11">
        <v>38583</v>
      </c>
      <c r="D6" s="11">
        <v>39121</v>
      </c>
      <c r="E6" s="11" t="s">
        <v>274</v>
      </c>
      <c r="F6" s="11" t="s">
        <v>89</v>
      </c>
      <c r="G6" s="14"/>
      <c r="L6" s="9"/>
      <c r="M6" s="11">
        <v>1</v>
      </c>
      <c r="N6" s="11">
        <v>1</v>
      </c>
      <c r="O6" s="11">
        <v>1</v>
      </c>
      <c r="P6" s="2"/>
      <c r="U6" s="9"/>
      <c r="V6" s="11">
        <v>1</v>
      </c>
      <c r="W6" s="4"/>
      <c r="X6" s="7"/>
      <c r="Y6" s="23"/>
      <c r="Z6" s="11" t="s">
        <v>42</v>
      </c>
    </row>
    <row r="7" spans="1:26" ht="15" customHeight="1">
      <c r="A7" s="11">
        <v>64</v>
      </c>
      <c r="B7" s="11" t="s">
        <v>85</v>
      </c>
      <c r="C7" s="11">
        <v>38624</v>
      </c>
      <c r="D7" s="11">
        <v>39324</v>
      </c>
      <c r="E7" s="11" t="s">
        <v>274</v>
      </c>
      <c r="F7" s="11" t="s">
        <v>248</v>
      </c>
      <c r="G7" s="11">
        <v>1</v>
      </c>
      <c r="H7" s="2"/>
      <c r="M7" s="5"/>
      <c r="N7" s="5"/>
      <c r="O7" s="5"/>
      <c r="U7" s="9"/>
      <c r="V7" s="11">
        <v>1</v>
      </c>
      <c r="W7" s="2"/>
      <c r="X7" s="9"/>
      <c r="Y7" s="23"/>
      <c r="Z7" s="11" t="s">
        <v>98</v>
      </c>
    </row>
    <row r="8" spans="1:26" ht="15" customHeight="1">
      <c r="A8" s="11">
        <v>65</v>
      </c>
      <c r="B8" s="11" t="s">
        <v>126</v>
      </c>
      <c r="C8" s="11">
        <v>38632</v>
      </c>
      <c r="D8" s="11">
        <v>39262</v>
      </c>
      <c r="E8" s="11" t="s">
        <v>274</v>
      </c>
      <c r="F8" s="11" t="s">
        <v>65</v>
      </c>
      <c r="G8" s="11">
        <v>1</v>
      </c>
      <c r="H8" s="2"/>
      <c r="O8" s="8"/>
      <c r="U8" s="13"/>
      <c r="V8" s="11">
        <v>1</v>
      </c>
      <c r="W8" s="10"/>
      <c r="X8" s="8"/>
      <c r="Y8" s="18"/>
      <c r="Z8" s="11" t="s">
        <v>156</v>
      </c>
    </row>
    <row r="9" spans="1:26" ht="15" customHeight="1">
      <c r="A9" s="11">
        <v>66</v>
      </c>
      <c r="B9" s="11" t="s">
        <v>94</v>
      </c>
      <c r="C9" s="11">
        <v>38646</v>
      </c>
      <c r="D9" s="11">
        <v>39647</v>
      </c>
      <c r="E9" s="11" t="s">
        <v>274</v>
      </c>
      <c r="F9" s="11" t="s">
        <v>65</v>
      </c>
      <c r="G9" s="14"/>
      <c r="N9" s="9"/>
      <c r="O9" s="11">
        <v>1</v>
      </c>
      <c r="P9" s="2"/>
      <c r="T9" s="9"/>
      <c r="U9" s="11">
        <v>1</v>
      </c>
      <c r="V9" s="15"/>
      <c r="W9" s="11"/>
      <c r="X9" s="11">
        <v>1238333</v>
      </c>
      <c r="Y9" s="11">
        <v>238051.7</v>
      </c>
      <c r="Z9" s="11" t="s">
        <v>2</v>
      </c>
    </row>
    <row r="10" spans="1:26" ht="15" customHeight="1">
      <c r="A10" s="11">
        <v>67</v>
      </c>
      <c r="B10" s="11" t="s">
        <v>233</v>
      </c>
      <c r="C10" s="11">
        <v>38716</v>
      </c>
      <c r="D10" s="11">
        <v>40086</v>
      </c>
      <c r="E10" s="11" t="s">
        <v>274</v>
      </c>
      <c r="F10" s="11" t="s">
        <v>124</v>
      </c>
      <c r="G10" s="11">
        <v>1</v>
      </c>
      <c r="H10" s="2"/>
      <c r="O10" s="5"/>
      <c r="T10" s="9"/>
      <c r="U10" s="11">
        <v>1</v>
      </c>
      <c r="V10" s="2"/>
      <c r="W10" s="7"/>
      <c r="X10" s="11">
        <v>676916</v>
      </c>
      <c r="Y10" s="11">
        <v>827309.93</v>
      </c>
      <c r="Z10" s="11" t="s">
        <v>272</v>
      </c>
    </row>
    <row r="11" spans="1:26" ht="15" customHeight="1">
      <c r="A11" s="5"/>
      <c r="B11" s="5"/>
      <c r="C11" s="5"/>
      <c r="D11" s="5"/>
      <c r="E11" s="5"/>
      <c r="F11" s="5"/>
      <c r="G11" s="5"/>
      <c r="U11" s="27">
        <f>SUM(U2:U10)</f>
      </c>
      <c r="V11" s="28">
        <f>SUM(V2:V10)</f>
      </c>
      <c r="W11" s="28">
        <f>SUM(W2:W10)</f>
      </c>
      <c r="X11" s="27">
        <f>SUM(X2:X10)</f>
      </c>
      <c r="Y11" s="27">
        <f>SUM(Y2:Y10)</f>
      </c>
      <c r="Z11" s="5"/>
    </row>
    <row r="12" spans="21:24" ht="15" customHeight="1">
      <c r="U12" s="28">
        <f>U11/9</f>
      </c>
      <c r="V12" s="28">
        <f>V11/9</f>
      </c>
      <c r="X12" s="28">
        <f>AVERAGE(X2:X10)</f>
      </c>
    </row>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Z17"/>
  <sheetViews>
    <sheetView workbookViewId="0" topLeftCell="A1"/>
  </sheetViews>
  <sheetFormatPr defaultColWidth="9.140625" defaultRowHeight="15" customHeight="1"/>
  <cols>
    <col min="1" max="22" width="9.140625" style="0" customWidth="1"/>
    <col min="23" max="23" width="13.57421875" style="0" customWidth="1"/>
    <col min="24" max="24" width="18.421875" style="0" customWidth="1"/>
    <col min="25" max="25" width="17.28125" style="0" customWidth="1"/>
    <col min="26" max="26" width="9.140625" style="0" customWidth="1"/>
  </cols>
  <sheetData>
    <row r="1" spans="1:26" ht="15" customHeight="1">
      <c r="A1" s="11" t="s">
        <v>171</v>
      </c>
      <c r="B1" s="11" t="s">
        <v>19</v>
      </c>
      <c r="C1" s="11" t="s">
        <v>148</v>
      </c>
      <c r="D1" s="11" t="s">
        <v>173</v>
      </c>
      <c r="E1" s="11" t="s">
        <v>246</v>
      </c>
      <c r="F1" s="11" t="s">
        <v>213</v>
      </c>
      <c r="G1" s="11" t="s">
        <v>143</v>
      </c>
      <c r="H1" s="11" t="s">
        <v>78</v>
      </c>
      <c r="I1" s="11" t="s">
        <v>257</v>
      </c>
      <c r="J1" s="11" t="s">
        <v>281</v>
      </c>
      <c r="K1" s="11" t="s">
        <v>259</v>
      </c>
      <c r="L1" s="11" t="s">
        <v>197</v>
      </c>
      <c r="M1" s="11" t="s">
        <v>253</v>
      </c>
      <c r="N1" s="11" t="s">
        <v>40</v>
      </c>
      <c r="O1" s="11" t="s">
        <v>38</v>
      </c>
      <c r="P1" s="11" t="s">
        <v>102</v>
      </c>
      <c r="Q1" s="11" t="s">
        <v>61</v>
      </c>
      <c r="R1" s="11" t="s">
        <v>26</v>
      </c>
      <c r="S1" s="11" t="s">
        <v>56</v>
      </c>
      <c r="T1" s="11" t="s">
        <v>224</v>
      </c>
      <c r="U1" s="11" t="s">
        <v>283</v>
      </c>
      <c r="V1" s="11" t="s">
        <v>201</v>
      </c>
      <c r="W1" s="11" t="s">
        <v>122</v>
      </c>
      <c r="X1" s="11" t="s">
        <v>167</v>
      </c>
      <c r="Y1" s="11" t="s">
        <v>178</v>
      </c>
      <c r="Z1" s="11" t="s">
        <v>88</v>
      </c>
    </row>
    <row r="2" spans="1:26" ht="15" customHeight="1">
      <c r="A2" s="11">
        <v>34</v>
      </c>
      <c r="B2" s="11" t="s">
        <v>83</v>
      </c>
      <c r="C2" s="11">
        <v>38791</v>
      </c>
      <c r="D2" s="11">
        <v>39888</v>
      </c>
      <c r="E2" s="11" t="s">
        <v>66</v>
      </c>
      <c r="F2" s="11" t="s">
        <v>32</v>
      </c>
      <c r="G2" s="11">
        <v>1</v>
      </c>
      <c r="H2" s="4"/>
      <c r="I2" s="5"/>
      <c r="J2" s="5"/>
      <c r="K2" s="5"/>
      <c r="L2" s="5"/>
      <c r="M2" s="5"/>
      <c r="N2" s="5"/>
      <c r="O2" s="5"/>
      <c r="P2" s="6"/>
      <c r="Q2" s="5"/>
      <c r="R2" s="5"/>
      <c r="S2" s="5"/>
      <c r="T2" s="5"/>
      <c r="U2" s="7"/>
      <c r="V2" s="11">
        <v>1</v>
      </c>
      <c r="W2" s="14"/>
      <c r="X2" s="5"/>
      <c r="Y2" s="5"/>
      <c r="Z2" s="5"/>
    </row>
    <row r="3" spans="1:24" ht="15" customHeight="1">
      <c r="A3" s="11">
        <v>35</v>
      </c>
      <c r="B3" s="11" t="s">
        <v>229</v>
      </c>
      <c r="C3" s="11">
        <v>38807</v>
      </c>
      <c r="D3" s="11">
        <v>39479</v>
      </c>
      <c r="E3" s="11" t="s">
        <v>66</v>
      </c>
      <c r="F3" s="11" t="s">
        <v>32</v>
      </c>
      <c r="G3" s="4"/>
      <c r="H3" s="8"/>
      <c r="I3" s="8"/>
      <c r="O3" s="9"/>
      <c r="P3" s="11">
        <v>1</v>
      </c>
      <c r="Q3" s="2"/>
      <c r="U3" s="9"/>
      <c r="V3" s="11">
        <v>1</v>
      </c>
      <c r="W3" s="11">
        <v>13111.11</v>
      </c>
      <c r="X3" s="2"/>
    </row>
    <row r="4" spans="1:26" ht="15" customHeight="1">
      <c r="A4" s="11">
        <v>36</v>
      </c>
      <c r="B4" s="11" t="s">
        <v>13</v>
      </c>
      <c r="C4" s="11">
        <v>39008</v>
      </c>
      <c r="D4" s="11">
        <v>40122</v>
      </c>
      <c r="E4" s="11" t="s">
        <v>66</v>
      </c>
      <c r="F4" s="11" t="s">
        <v>54</v>
      </c>
      <c r="G4" s="12"/>
      <c r="H4" s="11">
        <v>1</v>
      </c>
      <c r="I4" s="11" t="s">
        <v>217</v>
      </c>
      <c r="J4" s="2"/>
      <c r="L4" s="8"/>
      <c r="P4" s="5"/>
      <c r="U4" s="9"/>
      <c r="V4" s="11">
        <v>1</v>
      </c>
      <c r="W4" s="11">
        <v>3812.64</v>
      </c>
      <c r="X4" s="2"/>
      <c r="Z4" s="8"/>
    </row>
    <row r="5" spans="1:26" ht="15" customHeight="1">
      <c r="A5" s="11">
        <v>37</v>
      </c>
      <c r="B5" s="11" t="s">
        <v>262</v>
      </c>
      <c r="C5" s="11">
        <v>39017</v>
      </c>
      <c r="D5" s="11">
        <v>40263</v>
      </c>
      <c r="E5" s="11" t="s">
        <v>66</v>
      </c>
      <c r="F5" s="11" t="s">
        <v>8</v>
      </c>
      <c r="G5" s="2"/>
      <c r="H5" s="5"/>
      <c r="I5" s="5"/>
      <c r="K5" s="9"/>
      <c r="L5" s="11">
        <v>1</v>
      </c>
      <c r="M5" s="2"/>
      <c r="P5" s="8"/>
      <c r="U5" s="9"/>
      <c r="V5" s="11">
        <v>1</v>
      </c>
      <c r="W5" s="11">
        <v>11174.71</v>
      </c>
      <c r="X5" s="2"/>
      <c r="Y5" s="9"/>
      <c r="Z5" s="11" t="s">
        <v>109</v>
      </c>
    </row>
    <row r="6" spans="1:26" ht="15" customHeight="1">
      <c r="A6" s="11">
        <v>38</v>
      </c>
      <c r="B6" s="11" t="s">
        <v>5</v>
      </c>
      <c r="C6" s="11">
        <v>39176</v>
      </c>
      <c r="D6" s="11">
        <v>40071</v>
      </c>
      <c r="E6" s="11" t="s">
        <v>66</v>
      </c>
      <c r="F6" s="11" t="s">
        <v>64</v>
      </c>
      <c r="G6" s="10"/>
      <c r="L6" s="5"/>
      <c r="M6" s="8"/>
      <c r="O6" s="9"/>
      <c r="P6" s="11">
        <v>1</v>
      </c>
      <c r="Q6" s="2"/>
      <c r="U6" s="9"/>
      <c r="V6" s="11">
        <v>1</v>
      </c>
      <c r="W6" s="11">
        <v>6980.05</v>
      </c>
      <c r="X6" s="2"/>
      <c r="Z6" s="5"/>
    </row>
    <row r="7" spans="1:24" ht="15" customHeight="1">
      <c r="A7" s="11">
        <v>39</v>
      </c>
      <c r="B7" s="11" t="s">
        <v>279</v>
      </c>
      <c r="C7" s="11">
        <v>39195</v>
      </c>
      <c r="D7" s="11">
        <v>39842</v>
      </c>
      <c r="E7" s="11" t="s">
        <v>66</v>
      </c>
      <c r="F7" s="11" t="s">
        <v>153</v>
      </c>
      <c r="G7" s="11">
        <v>1</v>
      </c>
      <c r="H7" s="2"/>
      <c r="L7" s="9"/>
      <c r="M7" s="11">
        <v>1</v>
      </c>
      <c r="N7" s="2"/>
      <c r="O7" s="8"/>
      <c r="P7" s="6"/>
      <c r="U7" s="9"/>
      <c r="V7" s="11">
        <v>1</v>
      </c>
      <c r="W7" s="11">
        <v>8095.89</v>
      </c>
      <c r="X7" s="2"/>
    </row>
    <row r="8" spans="1:26" ht="15" customHeight="1">
      <c r="A8" s="11">
        <v>40</v>
      </c>
      <c r="B8" s="11" t="s">
        <v>27</v>
      </c>
      <c r="C8" s="11">
        <v>39241</v>
      </c>
      <c r="D8" s="11">
        <v>39898</v>
      </c>
      <c r="E8" s="11" t="s">
        <v>66</v>
      </c>
      <c r="F8" s="11" t="s">
        <v>50</v>
      </c>
      <c r="G8" s="4"/>
      <c r="M8" s="6"/>
      <c r="N8" s="13"/>
      <c r="O8" s="11">
        <v>1</v>
      </c>
      <c r="P8" s="11">
        <v>1</v>
      </c>
      <c r="Q8" s="2"/>
      <c r="U8" s="13"/>
      <c r="V8" s="11">
        <v>1</v>
      </c>
      <c r="W8" s="11">
        <v>3610.66</v>
      </c>
      <c r="X8" s="10"/>
      <c r="Z8" s="8"/>
    </row>
    <row r="9" spans="1:26" ht="15" customHeight="1">
      <c r="A9" s="11">
        <v>41</v>
      </c>
      <c r="B9" s="11" t="s">
        <v>268</v>
      </c>
      <c r="C9" s="11">
        <v>39433</v>
      </c>
      <c r="D9" s="11">
        <v>40106</v>
      </c>
      <c r="E9" s="11" t="s">
        <v>66</v>
      </c>
      <c r="F9" s="11" t="s">
        <v>72</v>
      </c>
      <c r="G9" s="2"/>
      <c r="L9" s="9"/>
      <c r="M9" s="11">
        <v>1</v>
      </c>
      <c r="N9" s="11">
        <v>1</v>
      </c>
      <c r="O9" s="4"/>
      <c r="P9" s="5"/>
      <c r="T9" s="9"/>
      <c r="U9" s="11">
        <v>1</v>
      </c>
      <c r="V9" s="14"/>
      <c r="W9" s="7"/>
      <c r="X9" s="11">
        <v>50000</v>
      </c>
      <c r="Y9" s="12"/>
      <c r="Z9" s="11" t="s">
        <v>144</v>
      </c>
    </row>
    <row r="10" spans="1:26" ht="15" customHeight="1">
      <c r="A10" s="11">
        <v>69</v>
      </c>
      <c r="B10" s="11" t="s">
        <v>91</v>
      </c>
      <c r="C10" s="11">
        <v>38383</v>
      </c>
      <c r="D10" s="11">
        <v>39428</v>
      </c>
      <c r="E10" s="11" t="s">
        <v>66</v>
      </c>
      <c r="F10" s="11" t="s">
        <v>64</v>
      </c>
      <c r="G10" s="2"/>
      <c r="L10" s="9"/>
      <c r="M10" s="11">
        <v>1</v>
      </c>
      <c r="N10" s="11">
        <v>1</v>
      </c>
      <c r="O10" s="10"/>
      <c r="U10" s="7"/>
      <c r="V10" s="11">
        <v>1</v>
      </c>
      <c r="W10" s="10"/>
      <c r="X10" s="5"/>
      <c r="Z10" s="5"/>
    </row>
    <row r="11" spans="1:24" ht="15" customHeight="1">
      <c r="A11" s="11">
        <v>70</v>
      </c>
      <c r="B11" s="11" t="s">
        <v>237</v>
      </c>
      <c r="C11" s="11">
        <v>38406</v>
      </c>
      <c r="D11" s="11">
        <v>39022</v>
      </c>
      <c r="E11" s="11" t="s">
        <v>66</v>
      </c>
      <c r="F11" s="11" t="s">
        <v>267</v>
      </c>
      <c r="G11" s="10"/>
      <c r="M11" s="6"/>
      <c r="N11" s="7"/>
      <c r="O11" s="11">
        <v>1</v>
      </c>
      <c r="P11" s="2"/>
      <c r="U11" s="9"/>
      <c r="V11" s="11">
        <v>1</v>
      </c>
      <c r="W11" s="11">
        <v>7583.19</v>
      </c>
      <c r="X11" s="2"/>
    </row>
    <row r="12" spans="1:26" ht="15" customHeight="1">
      <c r="A12" s="11">
        <v>71</v>
      </c>
      <c r="B12" s="11" t="s">
        <v>256</v>
      </c>
      <c r="C12" s="11">
        <v>38421</v>
      </c>
      <c r="D12" s="11">
        <v>39268</v>
      </c>
      <c r="E12" s="11" t="s">
        <v>66</v>
      </c>
      <c r="F12" s="11" t="s">
        <v>72</v>
      </c>
      <c r="G12" s="11">
        <v>1</v>
      </c>
      <c r="H12" s="2"/>
      <c r="L12" s="9"/>
      <c r="M12" s="11">
        <v>1</v>
      </c>
      <c r="N12" s="2"/>
      <c r="O12" s="5"/>
      <c r="U12" s="13"/>
      <c r="V12" s="11">
        <v>1</v>
      </c>
      <c r="W12" s="11">
        <v>3094.11</v>
      </c>
      <c r="X12" s="10"/>
      <c r="Y12" s="8"/>
      <c r="Z12" s="8"/>
    </row>
    <row r="13" spans="1:26" ht="15" customHeight="1">
      <c r="A13" s="11">
        <v>73</v>
      </c>
      <c r="B13" s="11" t="s">
        <v>203</v>
      </c>
      <c r="C13" s="11">
        <v>38526</v>
      </c>
      <c r="D13" s="11">
        <v>40080</v>
      </c>
      <c r="E13" s="11" t="s">
        <v>66</v>
      </c>
      <c r="F13" s="11" t="s">
        <v>72</v>
      </c>
      <c r="G13" s="11">
        <v>1</v>
      </c>
      <c r="H13" s="2"/>
      <c r="M13" s="5"/>
      <c r="R13" s="8"/>
      <c r="T13" s="9"/>
      <c r="U13" s="11">
        <v>1</v>
      </c>
      <c r="V13" s="14"/>
      <c r="W13" s="18"/>
      <c r="X13" s="11">
        <v>100000</v>
      </c>
      <c r="Y13" s="11">
        <v>203391.22</v>
      </c>
      <c r="Z13" s="11" t="s">
        <v>99</v>
      </c>
    </row>
    <row r="14" spans="1:26" ht="15" customHeight="1">
      <c r="A14" s="11">
        <v>75</v>
      </c>
      <c r="B14" s="11" t="s">
        <v>27</v>
      </c>
      <c r="C14" s="11">
        <v>38623</v>
      </c>
      <c r="D14" s="11">
        <v>39295</v>
      </c>
      <c r="E14" s="11" t="s">
        <v>66</v>
      </c>
      <c r="F14" s="11" t="s">
        <v>82</v>
      </c>
      <c r="G14" s="4"/>
      <c r="M14" s="8"/>
      <c r="Q14" s="9"/>
      <c r="R14" s="11">
        <v>1</v>
      </c>
      <c r="S14" s="2"/>
      <c r="U14" s="18"/>
      <c r="V14" s="11">
        <v>1</v>
      </c>
      <c r="W14" s="11">
        <v>1427.55</v>
      </c>
      <c r="X14" s="14"/>
      <c r="Y14" s="6"/>
      <c r="Z14" s="5"/>
    </row>
    <row r="15" spans="1:26" ht="15" customHeight="1">
      <c r="A15" s="11">
        <v>76</v>
      </c>
      <c r="B15" s="11" t="s">
        <v>7</v>
      </c>
      <c r="C15" s="11">
        <v>38628</v>
      </c>
      <c r="D15" s="11">
        <v>39219</v>
      </c>
      <c r="E15" s="11" t="s">
        <v>66</v>
      </c>
      <c r="F15" s="11" t="s">
        <v>43</v>
      </c>
      <c r="G15" s="2"/>
      <c r="L15" s="9"/>
      <c r="M15" s="11">
        <v>1</v>
      </c>
      <c r="N15" s="2"/>
      <c r="R15" s="5"/>
      <c r="T15" s="9"/>
      <c r="U15" s="11">
        <v>1</v>
      </c>
      <c r="V15" s="4"/>
      <c r="W15" s="7"/>
      <c r="X15" s="11">
        <v>283942</v>
      </c>
      <c r="Y15" s="11">
        <v>66645</v>
      </c>
      <c r="Z15" s="2"/>
    </row>
    <row r="16" spans="1:25" ht="15" customHeight="1">
      <c r="A16" s="5"/>
      <c r="B16" s="5"/>
      <c r="C16" s="5"/>
      <c r="D16" s="5"/>
      <c r="E16" s="5"/>
      <c r="F16" s="5"/>
      <c r="M16" s="5"/>
      <c r="U16" s="27">
        <f>SUM(U2:U15)</f>
      </c>
      <c r="V16" s="28">
        <f>SUM(V2:V15)</f>
      </c>
      <c r="W16" s="28">
        <f>SUM(W2:W15)</f>
      </c>
      <c r="X16" s="27">
        <f>SUM(X2:X15)</f>
      </c>
      <c r="Y16" s="27">
        <f>SUM(Y2:Y15)</f>
      </c>
    </row>
    <row r="17" spans="21:24" ht="15" customHeight="1">
      <c r="U17" s="28">
        <f>U16/14</f>
      </c>
      <c r="X17" s="28">
        <f>AVERAGE(X2:X15)</f>
      </c>
    </row>
    <row r="18" ht="15" customHeight="1"/>
    <row r="19" ht="15" customHeight="1"/>
    <row r="20" ht="15" customHeight="1"/>
  </sheetData>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Z7"/>
  <sheetViews>
    <sheetView workbookViewId="0" topLeftCell="A1"/>
  </sheetViews>
  <sheetFormatPr defaultColWidth="9.140625" defaultRowHeight="15" customHeight="1"/>
  <cols>
    <col min="1" max="26" width="9.140625" style="0" customWidth="1"/>
  </cols>
  <sheetData>
    <row r="1" spans="1:26" ht="15" customHeight="1">
      <c r="A1" s="1" t="s">
        <v>171</v>
      </c>
      <c r="B1" s="1" t="s">
        <v>19</v>
      </c>
      <c r="C1" s="1" t="s">
        <v>148</v>
      </c>
      <c r="D1" s="1" t="s">
        <v>173</v>
      </c>
      <c r="E1" s="1" t="s">
        <v>246</v>
      </c>
      <c r="F1" s="1" t="s">
        <v>213</v>
      </c>
      <c r="G1" s="1" t="s">
        <v>143</v>
      </c>
      <c r="H1" s="1" t="s">
        <v>78</v>
      </c>
      <c r="I1" s="1" t="s">
        <v>257</v>
      </c>
      <c r="J1" s="1" t="s">
        <v>281</v>
      </c>
      <c r="K1" s="1" t="s">
        <v>259</v>
      </c>
      <c r="L1" s="1" t="s">
        <v>197</v>
      </c>
      <c r="M1" s="1" t="s">
        <v>253</v>
      </c>
      <c r="N1" s="1" t="s">
        <v>40</v>
      </c>
      <c r="O1" s="1" t="s">
        <v>38</v>
      </c>
      <c r="P1" s="1" t="s">
        <v>102</v>
      </c>
      <c r="Q1" s="1" t="s">
        <v>61</v>
      </c>
      <c r="R1" s="1" t="s">
        <v>26</v>
      </c>
      <c r="S1" s="1" t="s">
        <v>56</v>
      </c>
      <c r="T1" s="1" t="s">
        <v>224</v>
      </c>
      <c r="U1" s="1" t="s">
        <v>283</v>
      </c>
      <c r="V1" s="1" t="s">
        <v>201</v>
      </c>
      <c r="W1" s="1" t="s">
        <v>122</v>
      </c>
      <c r="X1" s="1" t="s">
        <v>167</v>
      </c>
      <c r="Y1" s="1" t="s">
        <v>178</v>
      </c>
      <c r="Z1" s="1" t="s">
        <v>88</v>
      </c>
    </row>
    <row r="2" spans="1:26" ht="15" customHeight="1">
      <c r="A2" s="1">
        <v>42</v>
      </c>
      <c r="B2" s="1" t="s">
        <v>90</v>
      </c>
      <c r="C2" s="3">
        <v>38842</v>
      </c>
      <c r="D2" s="3">
        <v>39603</v>
      </c>
      <c r="E2" s="1" t="s">
        <v>142</v>
      </c>
      <c r="F2" s="1" t="s">
        <v>150</v>
      </c>
      <c r="G2" s="1">
        <v>1</v>
      </c>
      <c r="H2" s="4"/>
      <c r="I2" s="5"/>
      <c r="J2" s="5"/>
      <c r="K2" s="5"/>
      <c r="L2" s="5"/>
      <c r="M2" s="5"/>
      <c r="N2" s="5"/>
      <c r="O2" s="5"/>
      <c r="P2" s="5"/>
      <c r="Q2" s="5"/>
      <c r="R2" s="5"/>
      <c r="S2" s="5"/>
      <c r="T2" s="5"/>
      <c r="U2" s="7"/>
      <c r="V2" s="1">
        <v>1</v>
      </c>
      <c r="W2" s="11">
        <v>6616.11</v>
      </c>
      <c r="X2" s="4"/>
      <c r="Y2" s="5"/>
      <c r="Z2" s="5"/>
    </row>
    <row r="3" spans="1:24" ht="15" customHeight="1">
      <c r="A3" s="1">
        <v>43</v>
      </c>
      <c r="B3" s="1" t="s">
        <v>135</v>
      </c>
      <c r="C3" s="3">
        <v>39433</v>
      </c>
      <c r="D3" s="3">
        <v>40051</v>
      </c>
      <c r="E3" s="1" t="s">
        <v>142</v>
      </c>
      <c r="F3" s="1" t="s">
        <v>118</v>
      </c>
      <c r="G3" s="1">
        <v>1</v>
      </c>
      <c r="H3" s="2"/>
      <c r="U3" s="9"/>
      <c r="V3" s="1">
        <v>1</v>
      </c>
      <c r="W3" s="11">
        <v>4517.1</v>
      </c>
      <c r="X3" s="2"/>
    </row>
    <row r="4" spans="1:25" ht="15" customHeight="1">
      <c r="A4" s="1" t="s">
        <v>87</v>
      </c>
      <c r="B4" s="1" t="s">
        <v>153</v>
      </c>
      <c r="C4" s="3">
        <v>39433</v>
      </c>
      <c r="D4" s="3">
        <v>40051</v>
      </c>
      <c r="E4" s="1" t="s">
        <v>142</v>
      </c>
      <c r="F4" s="1" t="s">
        <v>118</v>
      </c>
      <c r="G4" s="1">
        <v>1</v>
      </c>
      <c r="H4" s="2"/>
      <c r="M4" s="8"/>
      <c r="R4" s="8"/>
      <c r="U4" s="9"/>
      <c r="V4" s="1">
        <v>1</v>
      </c>
      <c r="W4" s="4"/>
      <c r="Y4" s="8"/>
    </row>
    <row r="5" spans="1:26" ht="15" customHeight="1">
      <c r="A5" s="1">
        <v>77</v>
      </c>
      <c r="B5" s="1" t="s">
        <v>154</v>
      </c>
      <c r="C5" s="3">
        <v>38392</v>
      </c>
      <c r="D5" s="3">
        <v>39491</v>
      </c>
      <c r="E5" s="1" t="s">
        <v>142</v>
      </c>
      <c r="F5" s="1" t="s">
        <v>96</v>
      </c>
      <c r="G5" s="14"/>
      <c r="L5" s="9"/>
      <c r="M5" s="1">
        <v>1</v>
      </c>
      <c r="N5" s="2"/>
      <c r="Q5" s="9"/>
      <c r="R5" s="1">
        <v>1</v>
      </c>
      <c r="S5" s="2"/>
      <c r="U5" s="9"/>
      <c r="V5" s="1">
        <v>1</v>
      </c>
      <c r="W5" s="10"/>
      <c r="X5" s="13"/>
      <c r="Y5" s="21"/>
      <c r="Z5" s="2"/>
    </row>
    <row r="6" spans="1:25" ht="15" customHeight="1">
      <c r="A6" s="1">
        <v>78</v>
      </c>
      <c r="B6" s="1" t="s">
        <v>159</v>
      </c>
      <c r="C6" s="3">
        <v>38562</v>
      </c>
      <c r="D6" s="3">
        <v>39191</v>
      </c>
      <c r="E6" s="1" t="s">
        <v>142</v>
      </c>
      <c r="F6" s="1" t="s">
        <v>97</v>
      </c>
      <c r="G6" s="1">
        <v>1</v>
      </c>
      <c r="H6" s="2"/>
      <c r="M6" s="5"/>
      <c r="R6" s="5"/>
      <c r="U6" s="9"/>
      <c r="V6" s="1">
        <v>1</v>
      </c>
      <c r="W6" s="22">
        <v>1123.31</v>
      </c>
      <c r="X6" s="22"/>
      <c r="Y6" s="4"/>
    </row>
    <row r="7" spans="1:24" ht="15" customHeight="1">
      <c r="A7" s="5"/>
      <c r="B7" s="5"/>
      <c r="C7" s="5"/>
      <c r="D7" s="5"/>
      <c r="E7" s="5"/>
      <c r="F7" s="5"/>
      <c r="G7" s="5"/>
      <c r="U7" s="30">
        <v>0</v>
      </c>
      <c r="V7" s="31">
        <v>5</v>
      </c>
      <c r="W7" s="4"/>
      <c r="X7" s="5"/>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C104"/>
  <sheetViews>
    <sheetView workbookViewId="0" topLeftCell="A1">
      <pane xSplit="5" ySplit="10" topLeftCell="F11" activePane="bottomRight" state="frozen"/>
      <selection pane="topLeft" activeCell="A1" sqref="A1"/>
      <selection pane="bottomLeft" activeCell="A11" sqref="A11"/>
      <selection pane="topRight" activeCell="F1" sqref="F1"/>
      <selection pane="bottomRight" activeCell="F11" sqref="F11"/>
    </sheetView>
  </sheetViews>
  <sheetFormatPr defaultColWidth="8.8515625" defaultRowHeight="15" customHeight="1"/>
  <cols>
    <col min="1" max="1" width="6.28125" style="0" customWidth="1"/>
    <col min="2" max="2" width="15.8515625" style="0" customWidth="1"/>
    <col min="3" max="3" width="11.00390625" style="0" customWidth="1"/>
    <col min="4" max="4" width="11.7109375" style="0" customWidth="1"/>
    <col min="5" max="5" width="8.8515625" style="0" customWidth="1"/>
    <col min="6" max="6" width="13.7109375" style="0" customWidth="1"/>
    <col min="7" max="7" width="8.8515625" style="0" customWidth="1"/>
    <col min="8" max="8" width="10.28125" style="0" customWidth="1"/>
    <col min="9" max="9" width="16.421875" style="0" customWidth="1"/>
    <col min="10" max="10" width="8.8515625" style="0" customWidth="1"/>
    <col min="11" max="11" width="16.28125" style="0" customWidth="1"/>
    <col min="12" max="12" width="14.8515625" style="0" customWidth="1"/>
    <col min="13" max="13" width="17.7109375" style="0" customWidth="1"/>
    <col min="14" max="14" width="15.8515625" style="0" customWidth="1"/>
    <col min="15" max="15" width="8.8515625" style="0" customWidth="1"/>
    <col min="16" max="16" width="5.7109375" style="0" customWidth="1"/>
    <col min="17" max="19" width="8.8515625" style="0" customWidth="1"/>
    <col min="20" max="20" width="10.7109375" style="0" customWidth="1"/>
    <col min="21" max="21" width="8.140625" style="0" customWidth="1"/>
    <col min="22" max="22" width="9.00390625" style="0" customWidth="1"/>
    <col min="23" max="23" width="22.00390625" style="0" customWidth="1"/>
    <col min="24" max="24" width="18.57421875" style="0" customWidth="1"/>
    <col min="25" max="25" width="25.28125" style="0" customWidth="1"/>
    <col min="26" max="26" width="14.00390625" style="0" customWidth="1"/>
    <col min="27" max="29" width="8.8515625" style="0" customWidth="1"/>
  </cols>
  <sheetData>
    <row r="1" spans="1:27" ht="15" customHeight="1">
      <c r="A1" s="1" t="s">
        <v>171</v>
      </c>
      <c r="B1" s="1" t="s">
        <v>19</v>
      </c>
      <c r="C1" s="1" t="s">
        <v>148</v>
      </c>
      <c r="D1" s="1" t="s">
        <v>173</v>
      </c>
      <c r="E1" s="1" t="s">
        <v>246</v>
      </c>
      <c r="F1" s="1" t="s">
        <v>213</v>
      </c>
      <c r="G1" s="1" t="s">
        <v>143</v>
      </c>
      <c r="H1" s="1" t="s">
        <v>78</v>
      </c>
      <c r="I1" s="1" t="s">
        <v>257</v>
      </c>
      <c r="J1" s="1" t="s">
        <v>281</v>
      </c>
      <c r="K1" s="1" t="s">
        <v>259</v>
      </c>
      <c r="L1" s="1" t="s">
        <v>197</v>
      </c>
      <c r="M1" s="1" t="s">
        <v>253</v>
      </c>
      <c r="N1" s="1" t="s">
        <v>40</v>
      </c>
      <c r="O1" s="1" t="s">
        <v>38</v>
      </c>
      <c r="P1" s="1" t="s">
        <v>102</v>
      </c>
      <c r="Q1" s="1" t="s">
        <v>61</v>
      </c>
      <c r="R1" s="1" t="s">
        <v>26</v>
      </c>
      <c r="S1" s="1" t="s">
        <v>56</v>
      </c>
      <c r="T1" s="1" t="s">
        <v>224</v>
      </c>
      <c r="U1" s="1" t="s">
        <v>283</v>
      </c>
      <c r="V1" s="1" t="s">
        <v>201</v>
      </c>
      <c r="W1" s="1" t="s">
        <v>122</v>
      </c>
      <c r="X1" s="1" t="s">
        <v>167</v>
      </c>
      <c r="Y1" s="1" t="s">
        <v>178</v>
      </c>
      <c r="Z1" s="1" t="s">
        <v>88</v>
      </c>
      <c r="AA1" s="2"/>
    </row>
    <row r="2" spans="1:26" ht="15" customHeight="1">
      <c r="A2" s="1">
        <v>42</v>
      </c>
      <c r="B2" s="1" t="s">
        <v>90</v>
      </c>
      <c r="C2" s="3">
        <v>38842</v>
      </c>
      <c r="D2" s="3">
        <v>39603</v>
      </c>
      <c r="E2" s="1" t="s">
        <v>142</v>
      </c>
      <c r="F2" s="1" t="s">
        <v>150</v>
      </c>
      <c r="G2" s="1">
        <v>1</v>
      </c>
      <c r="H2" s="4"/>
      <c r="I2" s="5"/>
      <c r="J2" s="5"/>
      <c r="K2" s="5"/>
      <c r="L2" s="5"/>
      <c r="M2" s="5"/>
      <c r="N2" s="5"/>
      <c r="O2" s="5"/>
      <c r="P2" s="5"/>
      <c r="Q2" s="5"/>
      <c r="R2" s="5"/>
      <c r="S2" s="5"/>
      <c r="T2" s="5"/>
      <c r="U2" s="7"/>
      <c r="V2" s="1">
        <v>1</v>
      </c>
      <c r="W2" s="11">
        <v>6616.11</v>
      </c>
      <c r="X2" s="4"/>
      <c r="Y2" s="5"/>
      <c r="Z2" s="5"/>
    </row>
    <row r="3" spans="1:24" ht="15" customHeight="1">
      <c r="A3" s="1">
        <v>43</v>
      </c>
      <c r="B3" s="1" t="s">
        <v>135</v>
      </c>
      <c r="C3" s="3">
        <v>39433</v>
      </c>
      <c r="D3" s="3">
        <v>40051</v>
      </c>
      <c r="E3" s="1" t="s">
        <v>142</v>
      </c>
      <c r="F3" s="1" t="s">
        <v>118</v>
      </c>
      <c r="G3" s="1">
        <v>1</v>
      </c>
      <c r="H3" s="2"/>
      <c r="U3" s="9"/>
      <c r="V3" s="1">
        <v>1</v>
      </c>
      <c r="W3" s="11">
        <v>4517.1</v>
      </c>
      <c r="X3" s="2"/>
    </row>
    <row r="4" spans="1:25" ht="15" customHeight="1">
      <c r="A4" s="1" t="s">
        <v>87</v>
      </c>
      <c r="B4" s="1" t="s">
        <v>153</v>
      </c>
      <c r="C4" s="3">
        <v>39433</v>
      </c>
      <c r="D4" s="3">
        <v>40051</v>
      </c>
      <c r="E4" s="1" t="s">
        <v>142</v>
      </c>
      <c r="F4" s="1" t="s">
        <v>118</v>
      </c>
      <c r="G4" s="1">
        <v>1</v>
      </c>
      <c r="H4" s="2"/>
      <c r="M4" s="8"/>
      <c r="R4" s="8"/>
      <c r="U4" s="9"/>
      <c r="V4" s="1">
        <v>1</v>
      </c>
      <c r="W4" s="4"/>
      <c r="Y4" s="8"/>
    </row>
    <row r="5" spans="1:26" ht="15" customHeight="1">
      <c r="A5" s="1">
        <v>77</v>
      </c>
      <c r="B5" s="1" t="s">
        <v>154</v>
      </c>
      <c r="C5" s="3">
        <v>38392</v>
      </c>
      <c r="D5" s="3">
        <v>39491</v>
      </c>
      <c r="E5" s="1" t="s">
        <v>142</v>
      </c>
      <c r="F5" s="1" t="s">
        <v>96</v>
      </c>
      <c r="G5" s="14"/>
      <c r="L5" s="9"/>
      <c r="M5" s="1">
        <v>1</v>
      </c>
      <c r="N5" s="2"/>
      <c r="Q5" s="9"/>
      <c r="R5" s="1">
        <v>1</v>
      </c>
      <c r="S5" s="2"/>
      <c r="U5" s="9"/>
      <c r="V5" s="1">
        <v>1</v>
      </c>
      <c r="W5" s="10"/>
      <c r="X5" s="13"/>
      <c r="Y5" s="21"/>
      <c r="Z5" s="2"/>
    </row>
    <row r="6" spans="1:25" ht="15" customHeight="1">
      <c r="A6" s="1">
        <v>78</v>
      </c>
      <c r="B6" s="1" t="s">
        <v>159</v>
      </c>
      <c r="C6" s="3">
        <v>38562</v>
      </c>
      <c r="D6" s="3">
        <v>39191</v>
      </c>
      <c r="E6" s="1" t="s">
        <v>142</v>
      </c>
      <c r="F6" s="1" t="s">
        <v>97</v>
      </c>
      <c r="G6" s="1">
        <v>1</v>
      </c>
      <c r="H6" s="2"/>
      <c r="M6" s="5"/>
      <c r="O6" s="8"/>
      <c r="R6" s="5"/>
      <c r="U6" s="9"/>
      <c r="V6" s="1">
        <v>1</v>
      </c>
      <c r="W6" s="22">
        <v>1123.31</v>
      </c>
      <c r="X6" s="22"/>
      <c r="Y6" s="4"/>
    </row>
    <row r="7" spans="1:24" ht="15" customHeight="1">
      <c r="A7" s="1">
        <v>3</v>
      </c>
      <c r="B7" s="1" t="s">
        <v>175</v>
      </c>
      <c r="C7" s="3">
        <v>38952</v>
      </c>
      <c r="D7" s="3">
        <v>39756</v>
      </c>
      <c r="E7" s="1" t="s">
        <v>63</v>
      </c>
      <c r="F7" s="1" t="s">
        <v>185</v>
      </c>
      <c r="G7" s="14"/>
      <c r="N7" s="9"/>
      <c r="O7" s="1">
        <v>1</v>
      </c>
      <c r="P7" s="2"/>
      <c r="U7" s="9"/>
      <c r="V7" s="1">
        <v>1</v>
      </c>
      <c r="W7" s="4"/>
      <c r="X7" s="5"/>
    </row>
    <row r="8" spans="1:23" ht="15" customHeight="1">
      <c r="A8" s="1">
        <v>4</v>
      </c>
      <c r="B8" s="1" t="s">
        <v>79</v>
      </c>
      <c r="C8" s="3">
        <v>38973</v>
      </c>
      <c r="D8" s="3">
        <v>40248</v>
      </c>
      <c r="E8" s="1" t="s">
        <v>63</v>
      </c>
      <c r="F8" s="1" t="s">
        <v>179</v>
      </c>
      <c r="G8" s="1">
        <v>1</v>
      </c>
      <c r="H8" s="2"/>
      <c r="O8" s="5"/>
      <c r="U8" s="9"/>
      <c r="V8" s="1">
        <v>1</v>
      </c>
      <c r="W8" s="10"/>
    </row>
    <row r="9" spans="1:24" ht="15" customHeight="1">
      <c r="A9" s="1">
        <v>5</v>
      </c>
      <c r="B9" s="1" t="s">
        <v>176</v>
      </c>
      <c r="C9" s="3">
        <v>39003</v>
      </c>
      <c r="D9" s="3">
        <v>39770</v>
      </c>
      <c r="E9" s="1" t="s">
        <v>63</v>
      </c>
      <c r="F9" s="1" t="s">
        <v>232</v>
      </c>
      <c r="G9" s="1">
        <v>1</v>
      </c>
      <c r="H9" s="2"/>
      <c r="U9" s="9"/>
      <c r="V9" s="1">
        <v>1</v>
      </c>
      <c r="W9" s="11">
        <v>3272.82</v>
      </c>
      <c r="X9" s="2"/>
    </row>
    <row r="10" spans="1:26" ht="15" customHeight="1">
      <c r="A10" s="1">
        <v>7</v>
      </c>
      <c r="B10" s="1" t="s">
        <v>157</v>
      </c>
      <c r="C10" s="3">
        <v>39146</v>
      </c>
      <c r="D10" s="3">
        <v>39882</v>
      </c>
      <c r="E10" s="1" t="s">
        <v>63</v>
      </c>
      <c r="F10" s="1" t="s">
        <v>192</v>
      </c>
      <c r="G10" s="1">
        <v>1</v>
      </c>
      <c r="H10" s="2"/>
      <c r="P10" s="8"/>
      <c r="U10" s="13"/>
      <c r="V10" s="1">
        <v>1</v>
      </c>
      <c r="W10" s="14"/>
      <c r="X10" s="8"/>
      <c r="Z10" s="8"/>
    </row>
    <row r="11" spans="1:27" ht="15" customHeight="1">
      <c r="A11" s="1" t="s">
        <v>211</v>
      </c>
      <c r="B11" s="1" t="s">
        <v>16</v>
      </c>
      <c r="C11" s="3">
        <v>39224</v>
      </c>
      <c r="D11" s="3">
        <v>40127</v>
      </c>
      <c r="E11" s="1" t="s">
        <v>63</v>
      </c>
      <c r="F11" s="1" t="s">
        <v>57</v>
      </c>
      <c r="G11" s="4"/>
      <c r="O11" s="9"/>
      <c r="P11" s="1">
        <v>1</v>
      </c>
      <c r="Q11" s="2"/>
      <c r="T11" s="9"/>
      <c r="U11" s="1">
        <v>1</v>
      </c>
      <c r="V11" s="15"/>
      <c r="W11" s="11"/>
      <c r="X11" s="11">
        <v>2835806</v>
      </c>
      <c r="Y11" s="12"/>
      <c r="Z11" s="1" t="s">
        <v>140</v>
      </c>
      <c r="AA11" s="2"/>
    </row>
    <row r="12" spans="1:27" ht="15" customHeight="1">
      <c r="A12" s="1" t="s">
        <v>209</v>
      </c>
      <c r="B12" s="1" t="s">
        <v>24</v>
      </c>
      <c r="C12" s="3">
        <v>39224</v>
      </c>
      <c r="D12" s="3">
        <v>40127</v>
      </c>
      <c r="E12" s="1" t="s">
        <v>63</v>
      </c>
      <c r="F12" s="1" t="s">
        <v>57</v>
      </c>
      <c r="G12" s="2"/>
      <c r="O12" s="9"/>
      <c r="P12" s="1">
        <v>1</v>
      </c>
      <c r="Q12" s="2"/>
      <c r="T12" s="9"/>
      <c r="U12" s="1">
        <v>1</v>
      </c>
      <c r="V12" s="16"/>
      <c r="W12" s="11"/>
      <c r="X12" s="11">
        <v>2566636</v>
      </c>
      <c r="Y12" s="12"/>
      <c r="Z12" s="1" t="s">
        <v>140</v>
      </c>
      <c r="AA12" s="2"/>
    </row>
    <row r="13" spans="1:26" ht="15" customHeight="1">
      <c r="A13" s="1" t="s">
        <v>210</v>
      </c>
      <c r="B13" s="1" t="s">
        <v>149</v>
      </c>
      <c r="C13" s="3">
        <v>39224</v>
      </c>
      <c r="D13" s="3">
        <v>40127</v>
      </c>
      <c r="E13" s="1" t="s">
        <v>63</v>
      </c>
      <c r="F13" s="1" t="s">
        <v>57</v>
      </c>
      <c r="G13" s="2"/>
      <c r="M13" s="8"/>
      <c r="N13" s="8"/>
      <c r="O13" s="9"/>
      <c r="P13" s="1">
        <v>1</v>
      </c>
      <c r="Q13" s="2"/>
      <c r="U13" s="7"/>
      <c r="V13" s="1">
        <v>1</v>
      </c>
      <c r="W13" s="11"/>
      <c r="X13" s="11"/>
      <c r="Y13" s="2"/>
      <c r="Z13" s="5"/>
    </row>
    <row r="14" spans="1:25" ht="15" customHeight="1">
      <c r="A14" s="1">
        <v>9</v>
      </c>
      <c r="B14" s="1" t="s">
        <v>31</v>
      </c>
      <c r="C14" s="3">
        <v>39307</v>
      </c>
      <c r="D14" s="3">
        <v>40123</v>
      </c>
      <c r="E14" s="1" t="s">
        <v>63</v>
      </c>
      <c r="F14" s="1" t="s">
        <v>86</v>
      </c>
      <c r="G14" s="2"/>
      <c r="L14" s="9"/>
      <c r="M14" s="1">
        <v>1</v>
      </c>
      <c r="N14" s="1">
        <v>1</v>
      </c>
      <c r="O14" s="2"/>
      <c r="P14" s="5"/>
      <c r="U14" s="9"/>
      <c r="V14" s="1">
        <v>1</v>
      </c>
      <c r="W14" s="11"/>
      <c r="X14" s="11"/>
      <c r="Y14" s="2"/>
    </row>
    <row r="15" spans="1:24" ht="15" customHeight="1">
      <c r="A15" s="1">
        <v>10</v>
      </c>
      <c r="B15" s="1" t="s">
        <v>6</v>
      </c>
      <c r="C15" s="3">
        <v>39393</v>
      </c>
      <c r="D15" s="3">
        <v>39960</v>
      </c>
      <c r="E15" s="1" t="s">
        <v>63</v>
      </c>
      <c r="F15" s="1" t="s">
        <v>133</v>
      </c>
      <c r="G15" s="2"/>
      <c r="L15" s="9"/>
      <c r="M15" s="1">
        <v>1</v>
      </c>
      <c r="N15" s="4"/>
      <c r="U15" s="9"/>
      <c r="V15" s="1">
        <v>1</v>
      </c>
      <c r="W15" s="11">
        <v>8400.29</v>
      </c>
      <c r="X15" s="4"/>
    </row>
    <row r="16" spans="1:26" ht="15" customHeight="1">
      <c r="A16" s="1">
        <v>95</v>
      </c>
      <c r="B16" s="1" t="s">
        <v>11</v>
      </c>
      <c r="C16" s="3">
        <v>38357</v>
      </c>
      <c r="D16" s="3">
        <v>38912</v>
      </c>
      <c r="E16" s="1" t="s">
        <v>63</v>
      </c>
      <c r="F16" s="1" t="s">
        <v>128</v>
      </c>
      <c r="G16" s="2"/>
      <c r="L16" s="9"/>
      <c r="M16" s="1">
        <v>1</v>
      </c>
      <c r="N16" s="2"/>
      <c r="U16" s="13"/>
      <c r="V16" s="1">
        <v>1</v>
      </c>
      <c r="W16" s="4"/>
      <c r="X16" s="8"/>
      <c r="Y16" s="8"/>
      <c r="Z16" s="8"/>
    </row>
    <row r="17" spans="1:27" ht="15" customHeight="1">
      <c r="A17" s="1">
        <v>96</v>
      </c>
      <c r="B17" s="1" t="s">
        <v>228</v>
      </c>
      <c r="C17" s="3">
        <v>38387</v>
      </c>
      <c r="D17" s="3">
        <v>39391</v>
      </c>
      <c r="E17" s="1" t="s">
        <v>63</v>
      </c>
      <c r="F17" s="1" t="s">
        <v>192</v>
      </c>
      <c r="G17" s="2"/>
      <c r="J17" s="8"/>
      <c r="L17" s="9"/>
      <c r="M17" s="1">
        <v>1</v>
      </c>
      <c r="N17" s="2"/>
      <c r="T17" s="9"/>
      <c r="U17" s="1">
        <v>1</v>
      </c>
      <c r="V17" s="4"/>
      <c r="W17" s="9"/>
      <c r="X17" s="19">
        <v>539543</v>
      </c>
      <c r="Y17" s="11">
        <v>219925.04</v>
      </c>
      <c r="Z17" s="1" t="s">
        <v>47</v>
      </c>
      <c r="AA17" s="2"/>
    </row>
    <row r="18" spans="1:27" ht="15" customHeight="1">
      <c r="A18" s="1">
        <v>99</v>
      </c>
      <c r="B18" s="1" t="s">
        <v>285</v>
      </c>
      <c r="C18" s="3">
        <v>38554</v>
      </c>
      <c r="D18" s="3">
        <v>39430</v>
      </c>
      <c r="E18" s="1" t="s">
        <v>63</v>
      </c>
      <c r="F18" s="1" t="s">
        <v>128</v>
      </c>
      <c r="G18" s="2"/>
      <c r="I18" s="9"/>
      <c r="J18" s="1">
        <v>1</v>
      </c>
      <c r="K18" s="2"/>
      <c r="M18" s="5"/>
      <c r="T18" s="9"/>
      <c r="U18" s="1">
        <v>1</v>
      </c>
      <c r="V18" s="2"/>
      <c r="W18" s="9"/>
      <c r="X18" s="19">
        <v>300000</v>
      </c>
      <c r="Y18" s="19">
        <v>309600</v>
      </c>
      <c r="Z18" s="1" t="s">
        <v>29</v>
      </c>
      <c r="AA18" s="2"/>
    </row>
    <row r="19" spans="1:27" ht="15" customHeight="1">
      <c r="A19" s="1">
        <v>99</v>
      </c>
      <c r="B19" s="1" t="s">
        <v>252</v>
      </c>
      <c r="C19" s="3">
        <v>38554</v>
      </c>
      <c r="D19" s="3">
        <v>39430</v>
      </c>
      <c r="E19" s="1" t="s">
        <v>63</v>
      </c>
      <c r="F19" s="1" t="s">
        <v>128</v>
      </c>
      <c r="G19" s="10"/>
      <c r="H19" s="8"/>
      <c r="I19" s="13"/>
      <c r="J19" s="1">
        <v>1</v>
      </c>
      <c r="K19" s="10"/>
      <c r="L19" s="8"/>
      <c r="M19" s="8"/>
      <c r="N19" s="8"/>
      <c r="O19" s="8"/>
      <c r="P19" s="8"/>
      <c r="Q19" s="8"/>
      <c r="R19" s="8"/>
      <c r="S19" s="8"/>
      <c r="T19" s="13"/>
      <c r="U19" s="1">
        <v>1</v>
      </c>
      <c r="V19" s="10"/>
      <c r="W19" s="13"/>
      <c r="X19" s="19">
        <v>300000</v>
      </c>
      <c r="Y19" s="19">
        <v>309600</v>
      </c>
      <c r="Z19" s="1" t="s">
        <v>92</v>
      </c>
      <c r="AA19" s="2"/>
    </row>
    <row r="20" spans="1:27" ht="15" customHeight="1">
      <c r="A20" s="1" t="s">
        <v>171</v>
      </c>
      <c r="B20" s="1" t="s">
        <v>19</v>
      </c>
      <c r="C20" s="1" t="s">
        <v>148</v>
      </c>
      <c r="D20" s="1" t="s">
        <v>173</v>
      </c>
      <c r="E20" s="1" t="s">
        <v>246</v>
      </c>
      <c r="F20" s="1" t="s">
        <v>213</v>
      </c>
      <c r="G20" s="1" t="s">
        <v>143</v>
      </c>
      <c r="H20" s="1" t="s">
        <v>78</v>
      </c>
      <c r="I20" s="1" t="s">
        <v>257</v>
      </c>
      <c r="J20" s="1" t="s">
        <v>281</v>
      </c>
      <c r="K20" s="1" t="s">
        <v>259</v>
      </c>
      <c r="L20" s="1" t="s">
        <v>197</v>
      </c>
      <c r="M20" s="1" t="s">
        <v>253</v>
      </c>
      <c r="N20" s="1" t="s">
        <v>40</v>
      </c>
      <c r="O20" s="1" t="s">
        <v>38</v>
      </c>
      <c r="P20" s="1" t="s">
        <v>102</v>
      </c>
      <c r="Q20" s="1" t="s">
        <v>61</v>
      </c>
      <c r="R20" s="1" t="s">
        <v>26</v>
      </c>
      <c r="S20" s="1" t="s">
        <v>56</v>
      </c>
      <c r="T20" s="1" t="s">
        <v>224</v>
      </c>
      <c r="U20" s="1" t="s">
        <v>283</v>
      </c>
      <c r="V20" s="1" t="s">
        <v>201</v>
      </c>
      <c r="W20" s="1" t="s">
        <v>122</v>
      </c>
      <c r="X20" s="1" t="s">
        <v>167</v>
      </c>
      <c r="Y20" s="1" t="s">
        <v>178</v>
      </c>
      <c r="Z20" s="1" t="s">
        <v>88</v>
      </c>
      <c r="AA20" s="2"/>
    </row>
    <row r="21" spans="1:26" ht="15" customHeight="1">
      <c r="A21" s="1">
        <v>101</v>
      </c>
      <c r="B21" s="1" t="s">
        <v>21</v>
      </c>
      <c r="C21" s="3">
        <v>38574</v>
      </c>
      <c r="D21" s="3">
        <v>39184</v>
      </c>
      <c r="E21" s="1" t="s">
        <v>63</v>
      </c>
      <c r="F21" s="1" t="s">
        <v>93</v>
      </c>
      <c r="G21" s="15"/>
      <c r="H21" s="1">
        <v>1</v>
      </c>
      <c r="I21" s="1" t="s">
        <v>195</v>
      </c>
      <c r="J21" s="4"/>
      <c r="K21" s="5"/>
      <c r="L21" s="5"/>
      <c r="M21" s="5"/>
      <c r="N21" s="5"/>
      <c r="O21" s="5"/>
      <c r="P21" s="6"/>
      <c r="Q21" s="5"/>
      <c r="R21" s="5"/>
      <c r="S21" s="5"/>
      <c r="T21" s="5"/>
      <c r="U21" s="7"/>
      <c r="V21" s="1">
        <v>1</v>
      </c>
      <c r="W21" s="4"/>
      <c r="X21" s="5"/>
      <c r="Y21" s="5"/>
      <c r="Z21" s="5"/>
    </row>
    <row r="22" spans="1:26" ht="15" customHeight="1">
      <c r="A22" s="1">
        <v>102</v>
      </c>
      <c r="B22" s="1" t="s">
        <v>235</v>
      </c>
      <c r="C22" s="3">
        <v>38590</v>
      </c>
      <c r="D22" s="3">
        <v>39394</v>
      </c>
      <c r="E22" s="1" t="s">
        <v>63</v>
      </c>
      <c r="F22" s="1" t="s">
        <v>67</v>
      </c>
      <c r="G22" s="2"/>
      <c r="H22" s="5"/>
      <c r="I22" s="5"/>
      <c r="O22" s="13"/>
      <c r="P22" s="1">
        <v>1</v>
      </c>
      <c r="Q22" s="10"/>
      <c r="U22" s="13"/>
      <c r="V22" s="1">
        <v>1</v>
      </c>
      <c r="W22" s="2"/>
      <c r="X22" s="8"/>
      <c r="Y22" s="8"/>
      <c r="Z22" s="8"/>
    </row>
    <row r="23" spans="1:27" ht="15" customHeight="1">
      <c r="A23" s="1">
        <v>52</v>
      </c>
      <c r="B23" s="1" t="s">
        <v>168</v>
      </c>
      <c r="C23" s="3">
        <v>38737</v>
      </c>
      <c r="D23" s="3">
        <v>39386</v>
      </c>
      <c r="E23" s="1" t="s">
        <v>274</v>
      </c>
      <c r="F23" s="1" t="s">
        <v>263</v>
      </c>
      <c r="G23" s="10"/>
      <c r="N23" s="9"/>
      <c r="O23" s="1">
        <v>1</v>
      </c>
      <c r="P23" s="15"/>
      <c r="Q23" s="20">
        <v>1</v>
      </c>
      <c r="R23" s="2"/>
      <c r="T23" s="9"/>
      <c r="U23" s="1">
        <v>1</v>
      </c>
      <c r="V23" s="14"/>
      <c r="W23" s="13"/>
      <c r="X23" s="19">
        <v>1679001</v>
      </c>
      <c r="Y23" s="11">
        <v>735500.5</v>
      </c>
      <c r="Z23" s="1" t="s">
        <v>227</v>
      </c>
      <c r="AA23" s="2"/>
    </row>
    <row r="24" spans="1:26" ht="15" customHeight="1">
      <c r="A24" s="1">
        <v>53</v>
      </c>
      <c r="B24" s="1" t="s">
        <v>130</v>
      </c>
      <c r="C24" s="3">
        <v>38943</v>
      </c>
      <c r="D24" s="3">
        <v>39798</v>
      </c>
      <c r="E24" s="1" t="s">
        <v>274</v>
      </c>
      <c r="F24" s="1" t="s">
        <v>281</v>
      </c>
      <c r="G24" s="1">
        <v>1</v>
      </c>
      <c r="H24" s="2"/>
      <c r="M24" s="8"/>
      <c r="O24" s="5"/>
      <c r="Q24" s="5"/>
      <c r="U24" s="18"/>
      <c r="V24" s="1">
        <v>1</v>
      </c>
      <c r="W24" s="11">
        <v>15138.77</v>
      </c>
      <c r="X24" s="14"/>
      <c r="Y24" s="5"/>
      <c r="Z24" s="6"/>
    </row>
    <row r="25" spans="1:27" ht="15" customHeight="1">
      <c r="A25" s="1">
        <v>54</v>
      </c>
      <c r="B25" s="1" t="s">
        <v>18</v>
      </c>
      <c r="C25" s="3">
        <v>39086</v>
      </c>
      <c r="D25" s="3">
        <v>39918</v>
      </c>
      <c r="E25" s="1" t="s">
        <v>274</v>
      </c>
      <c r="F25" s="1" t="s">
        <v>9</v>
      </c>
      <c r="G25" s="1">
        <v>1</v>
      </c>
      <c r="H25" s="2"/>
      <c r="L25" s="9"/>
      <c r="M25" s="1">
        <v>1</v>
      </c>
      <c r="N25" s="2"/>
      <c r="T25" s="9"/>
      <c r="U25" s="1">
        <v>1</v>
      </c>
      <c r="V25" s="14"/>
      <c r="W25" s="18"/>
      <c r="X25" s="19">
        <v>409064</v>
      </c>
      <c r="Y25" s="12"/>
      <c r="Z25" s="1" t="s">
        <v>284</v>
      </c>
      <c r="AA25" s="2"/>
    </row>
    <row r="26" spans="1:26" ht="15" customHeight="1">
      <c r="A26" s="1">
        <v>62</v>
      </c>
      <c r="B26" s="1" t="s">
        <v>260</v>
      </c>
      <c r="C26" s="3">
        <v>38540</v>
      </c>
      <c r="D26" s="3">
        <v>39119</v>
      </c>
      <c r="E26" s="1" t="s">
        <v>274</v>
      </c>
      <c r="F26" s="1" t="s">
        <v>77</v>
      </c>
      <c r="G26" s="1">
        <v>1</v>
      </c>
      <c r="H26" s="2"/>
      <c r="M26" s="6"/>
      <c r="N26" s="8"/>
      <c r="O26" s="8"/>
      <c r="U26" s="7"/>
      <c r="V26" s="1">
        <v>1</v>
      </c>
      <c r="W26" s="1"/>
      <c r="X26" s="1"/>
      <c r="Y26" s="10"/>
      <c r="Z26" s="6"/>
    </row>
    <row r="27" spans="1:27" ht="15" customHeight="1">
      <c r="A27" s="1">
        <v>63</v>
      </c>
      <c r="B27" s="1" t="s">
        <v>58</v>
      </c>
      <c r="C27" s="3">
        <v>38583</v>
      </c>
      <c r="D27" s="3">
        <v>39121</v>
      </c>
      <c r="E27" s="1" t="s">
        <v>274</v>
      </c>
      <c r="F27" s="1" t="s">
        <v>89</v>
      </c>
      <c r="G27" s="14"/>
      <c r="L27" s="9"/>
      <c r="M27" s="1">
        <v>1</v>
      </c>
      <c r="N27" s="1">
        <v>1</v>
      </c>
      <c r="O27" s="1">
        <v>1</v>
      </c>
      <c r="P27" s="2"/>
      <c r="U27" s="9"/>
      <c r="V27" s="1">
        <v>1</v>
      </c>
      <c r="W27" s="4"/>
      <c r="X27" s="7"/>
      <c r="Y27" s="21"/>
      <c r="Z27" s="1" t="s">
        <v>42</v>
      </c>
      <c r="AA27" s="2"/>
    </row>
    <row r="28" spans="1:27" ht="15" customHeight="1">
      <c r="A28" s="1">
        <v>64</v>
      </c>
      <c r="B28" s="1" t="s">
        <v>85</v>
      </c>
      <c r="C28" s="3">
        <v>38624</v>
      </c>
      <c r="D28" s="3">
        <v>39324</v>
      </c>
      <c r="E28" s="1" t="s">
        <v>274</v>
      </c>
      <c r="F28" s="1" t="s">
        <v>248</v>
      </c>
      <c r="G28" s="1">
        <v>1</v>
      </c>
      <c r="H28" s="2"/>
      <c r="M28" s="5"/>
      <c r="N28" s="5"/>
      <c r="O28" s="5"/>
      <c r="U28" s="9"/>
      <c r="V28" s="1">
        <v>1</v>
      </c>
      <c r="W28" s="2"/>
      <c r="X28" s="9"/>
      <c r="Y28" s="21"/>
      <c r="Z28" s="1" t="s">
        <v>98</v>
      </c>
      <c r="AA28" s="2"/>
    </row>
    <row r="29" spans="1:27" ht="15" customHeight="1">
      <c r="A29" s="1">
        <v>65</v>
      </c>
      <c r="B29" s="1" t="s">
        <v>126</v>
      </c>
      <c r="C29" s="3">
        <v>38632</v>
      </c>
      <c r="D29" s="3">
        <v>39262</v>
      </c>
      <c r="E29" s="1" t="s">
        <v>274</v>
      </c>
      <c r="F29" s="1" t="s">
        <v>65</v>
      </c>
      <c r="G29" s="1">
        <v>1</v>
      </c>
      <c r="H29" s="2"/>
      <c r="O29" s="8"/>
      <c r="U29" s="13"/>
      <c r="V29" s="1">
        <v>1</v>
      </c>
      <c r="W29" s="10"/>
      <c r="X29" s="8"/>
      <c r="Y29" s="18"/>
      <c r="Z29" s="1" t="s">
        <v>156</v>
      </c>
      <c r="AA29" s="2"/>
    </row>
    <row r="30" spans="1:27" ht="15" customHeight="1">
      <c r="A30" s="1">
        <v>66</v>
      </c>
      <c r="B30" s="1" t="s">
        <v>94</v>
      </c>
      <c r="C30" s="3">
        <v>38646</v>
      </c>
      <c r="D30" s="3">
        <v>39647</v>
      </c>
      <c r="E30" s="1" t="s">
        <v>274</v>
      </c>
      <c r="F30" s="1" t="s">
        <v>65</v>
      </c>
      <c r="G30" s="14"/>
      <c r="N30" s="9"/>
      <c r="O30" s="1">
        <v>1</v>
      </c>
      <c r="P30" s="2"/>
      <c r="T30" s="9"/>
      <c r="U30" s="1">
        <v>1</v>
      </c>
      <c r="V30" s="15"/>
      <c r="W30" s="1"/>
      <c r="X30" s="11">
        <v>1238333</v>
      </c>
      <c r="Y30" s="11">
        <v>238051.7</v>
      </c>
      <c r="Z30" s="1" t="s">
        <v>2</v>
      </c>
      <c r="AA30" s="2"/>
    </row>
    <row r="31" spans="1:27" ht="15" customHeight="1">
      <c r="A31" s="1">
        <v>67</v>
      </c>
      <c r="B31" s="1" t="s">
        <v>233</v>
      </c>
      <c r="C31" s="3">
        <v>38716</v>
      </c>
      <c r="D31" s="3">
        <v>40086</v>
      </c>
      <c r="E31" s="1" t="s">
        <v>274</v>
      </c>
      <c r="F31" s="1" t="s">
        <v>124</v>
      </c>
      <c r="G31" s="1">
        <v>1</v>
      </c>
      <c r="H31" s="2"/>
      <c r="O31" s="5"/>
      <c r="T31" s="9"/>
      <c r="U31" s="1">
        <v>1</v>
      </c>
      <c r="V31" s="10"/>
      <c r="W31" s="7"/>
      <c r="X31" s="19">
        <v>676916</v>
      </c>
      <c r="Y31" s="11">
        <v>827309.93</v>
      </c>
      <c r="Z31" s="1" t="s">
        <v>272</v>
      </c>
      <c r="AA31" s="2"/>
    </row>
    <row r="32" spans="1:26" ht="15" customHeight="1">
      <c r="A32" s="1">
        <v>34</v>
      </c>
      <c r="B32" s="1" t="s">
        <v>83</v>
      </c>
      <c r="C32" s="3">
        <v>38791</v>
      </c>
      <c r="D32" s="3">
        <v>39888</v>
      </c>
      <c r="E32" s="1" t="s">
        <v>66</v>
      </c>
      <c r="F32" s="1" t="s">
        <v>32</v>
      </c>
      <c r="G32" s="1">
        <v>1</v>
      </c>
      <c r="H32" s="2"/>
      <c r="P32" s="8"/>
      <c r="U32" s="7"/>
      <c r="V32" s="1">
        <v>1</v>
      </c>
      <c r="W32" s="10"/>
      <c r="X32" s="5"/>
      <c r="Y32" s="5"/>
      <c r="Z32" s="5"/>
    </row>
    <row r="33" spans="1:24" ht="15" customHeight="1">
      <c r="A33" s="1">
        <v>35</v>
      </c>
      <c r="B33" s="1" t="s">
        <v>229</v>
      </c>
      <c r="C33" s="3">
        <v>38807</v>
      </c>
      <c r="D33" s="3">
        <v>39479</v>
      </c>
      <c r="E33" s="1" t="s">
        <v>66</v>
      </c>
      <c r="F33" s="1" t="s">
        <v>32</v>
      </c>
      <c r="G33" s="4"/>
      <c r="H33" s="8"/>
      <c r="I33" s="8"/>
      <c r="O33" s="9"/>
      <c r="P33" s="1">
        <v>1</v>
      </c>
      <c r="Q33" s="2"/>
      <c r="U33" s="9"/>
      <c r="V33" s="1">
        <v>1</v>
      </c>
      <c r="W33" s="11">
        <v>13111.11</v>
      </c>
      <c r="X33" s="2"/>
    </row>
    <row r="34" spans="1:26" ht="15" customHeight="1">
      <c r="A34" s="1">
        <v>36</v>
      </c>
      <c r="B34" s="1" t="s">
        <v>13</v>
      </c>
      <c r="C34" s="3">
        <v>39008</v>
      </c>
      <c r="D34" s="3">
        <v>40122</v>
      </c>
      <c r="E34" s="1" t="s">
        <v>66</v>
      </c>
      <c r="F34" s="1" t="s">
        <v>54</v>
      </c>
      <c r="G34" s="12"/>
      <c r="H34" s="1">
        <v>1</v>
      </c>
      <c r="I34" s="1" t="s">
        <v>217</v>
      </c>
      <c r="J34" s="2"/>
      <c r="L34" s="8"/>
      <c r="P34" s="5"/>
      <c r="U34" s="9"/>
      <c r="V34" s="1">
        <v>1</v>
      </c>
      <c r="W34" s="11">
        <v>3812.64</v>
      </c>
      <c r="X34" s="2"/>
      <c r="Z34" s="8"/>
    </row>
    <row r="35" spans="1:27" ht="15" customHeight="1">
      <c r="A35" s="1">
        <v>37</v>
      </c>
      <c r="B35" s="1" t="s">
        <v>262</v>
      </c>
      <c r="C35" s="3">
        <v>39017</v>
      </c>
      <c r="D35" s="3">
        <v>40263</v>
      </c>
      <c r="E35" s="1" t="s">
        <v>66</v>
      </c>
      <c r="F35" s="1" t="s">
        <v>8</v>
      </c>
      <c r="G35" s="2"/>
      <c r="H35" s="5"/>
      <c r="I35" s="5"/>
      <c r="K35" s="9"/>
      <c r="L35" s="1">
        <v>1</v>
      </c>
      <c r="M35" s="2"/>
      <c r="P35" s="8"/>
      <c r="U35" s="9"/>
      <c r="V35" s="1">
        <v>1</v>
      </c>
      <c r="W35" s="11">
        <v>11174.71</v>
      </c>
      <c r="X35" s="2"/>
      <c r="Y35" s="9"/>
      <c r="Z35" s="1" t="s">
        <v>109</v>
      </c>
      <c r="AA35" s="2"/>
    </row>
    <row r="36" spans="1:26" ht="15" customHeight="1">
      <c r="A36" s="1">
        <v>38</v>
      </c>
      <c r="B36" s="1" t="s">
        <v>5</v>
      </c>
      <c r="C36" s="3">
        <v>39176</v>
      </c>
      <c r="D36" s="3">
        <v>40071</v>
      </c>
      <c r="E36" s="1" t="s">
        <v>66</v>
      </c>
      <c r="F36" s="1" t="s">
        <v>64</v>
      </c>
      <c r="G36" s="10"/>
      <c r="L36" s="5"/>
      <c r="M36" s="8"/>
      <c r="O36" s="9"/>
      <c r="P36" s="1">
        <v>1</v>
      </c>
      <c r="Q36" s="2"/>
      <c r="U36" s="9"/>
      <c r="V36" s="1">
        <v>1</v>
      </c>
      <c r="W36" s="11">
        <v>6980.05</v>
      </c>
      <c r="X36" s="2"/>
      <c r="Z36" s="5"/>
    </row>
    <row r="37" spans="1:24" ht="15" customHeight="1">
      <c r="A37" s="1">
        <v>39</v>
      </c>
      <c r="B37" s="1" t="s">
        <v>279</v>
      </c>
      <c r="C37" s="3">
        <v>39195</v>
      </c>
      <c r="D37" s="3">
        <v>39842</v>
      </c>
      <c r="E37" s="1" t="s">
        <v>66</v>
      </c>
      <c r="F37" s="1" t="s">
        <v>153</v>
      </c>
      <c r="G37" s="1">
        <v>1</v>
      </c>
      <c r="H37" s="2"/>
      <c r="L37" s="9"/>
      <c r="M37" s="1">
        <v>1</v>
      </c>
      <c r="N37" s="2"/>
      <c r="O37" s="8"/>
      <c r="P37" s="6"/>
      <c r="U37" s="9"/>
      <c r="V37" s="1">
        <v>1</v>
      </c>
      <c r="W37" s="11">
        <v>8095.89</v>
      </c>
      <c r="X37" s="2"/>
    </row>
    <row r="38" spans="1:26" ht="15" customHeight="1">
      <c r="A38" s="1">
        <v>40</v>
      </c>
      <c r="B38" s="1" t="s">
        <v>27</v>
      </c>
      <c r="C38" s="3">
        <v>39241</v>
      </c>
      <c r="D38" s="3">
        <v>39898</v>
      </c>
      <c r="E38" s="1" t="s">
        <v>66</v>
      </c>
      <c r="F38" s="1" t="s">
        <v>50</v>
      </c>
      <c r="G38" s="4"/>
      <c r="M38" s="6"/>
      <c r="N38" s="13"/>
      <c r="O38" s="1">
        <v>1</v>
      </c>
      <c r="P38" s="1">
        <v>1</v>
      </c>
      <c r="Q38" s="2"/>
      <c r="U38" s="13"/>
      <c r="V38" s="1">
        <v>1</v>
      </c>
      <c r="W38" s="11">
        <v>3610.66</v>
      </c>
      <c r="X38" s="10"/>
      <c r="Z38" s="8"/>
    </row>
    <row r="39" spans="1:27" ht="15" customHeight="1">
      <c r="A39" s="1">
        <v>41</v>
      </c>
      <c r="B39" s="1" t="s">
        <v>268</v>
      </c>
      <c r="C39" s="3">
        <v>39433</v>
      </c>
      <c r="D39" s="3">
        <v>40106</v>
      </c>
      <c r="E39" s="1" t="s">
        <v>66</v>
      </c>
      <c r="F39" s="1" t="s">
        <v>72</v>
      </c>
      <c r="G39" s="2"/>
      <c r="L39" s="9"/>
      <c r="M39" s="1">
        <v>1</v>
      </c>
      <c r="N39" s="1">
        <v>1</v>
      </c>
      <c r="O39" s="4"/>
      <c r="P39" s="5"/>
      <c r="T39" s="9"/>
      <c r="U39" s="1">
        <v>1</v>
      </c>
      <c r="V39" s="14"/>
      <c r="W39" s="7"/>
      <c r="X39" s="19">
        <v>50000</v>
      </c>
      <c r="Y39" s="12"/>
      <c r="Z39" s="1" t="s">
        <v>144</v>
      </c>
      <c r="AA39" s="2"/>
    </row>
    <row r="40" spans="1:26" ht="15" customHeight="1">
      <c r="A40" s="1">
        <v>69</v>
      </c>
      <c r="B40" s="1" t="s">
        <v>91</v>
      </c>
      <c r="C40" s="3">
        <v>38383</v>
      </c>
      <c r="D40" s="3">
        <v>39428</v>
      </c>
      <c r="E40" s="1" t="s">
        <v>66</v>
      </c>
      <c r="F40" s="1" t="s">
        <v>64</v>
      </c>
      <c r="G40" s="2"/>
      <c r="L40" s="9"/>
      <c r="M40" s="1">
        <v>1</v>
      </c>
      <c r="N40" s="1">
        <v>1</v>
      </c>
      <c r="O40" s="10"/>
      <c r="U40" s="7"/>
      <c r="V40" s="1">
        <v>1</v>
      </c>
      <c r="W40" s="10"/>
      <c r="X40" s="5"/>
      <c r="Z40" s="5"/>
    </row>
    <row r="41" spans="1:24" ht="15" customHeight="1">
      <c r="A41" s="1">
        <v>70</v>
      </c>
      <c r="B41" s="1" t="s">
        <v>237</v>
      </c>
      <c r="C41" s="3">
        <v>38406</v>
      </c>
      <c r="D41" s="3">
        <v>39022</v>
      </c>
      <c r="E41" s="1" t="s">
        <v>66</v>
      </c>
      <c r="F41" s="1" t="s">
        <v>267</v>
      </c>
      <c r="G41" s="10"/>
      <c r="M41" s="6"/>
      <c r="N41" s="7"/>
      <c r="O41" s="1">
        <v>1</v>
      </c>
      <c r="P41" s="2"/>
      <c r="U41" s="9"/>
      <c r="V41" s="1">
        <v>1</v>
      </c>
      <c r="W41" s="11">
        <v>7583.19</v>
      </c>
      <c r="X41" s="2"/>
    </row>
    <row r="42" spans="1:26" ht="15" customHeight="1">
      <c r="A42" s="1">
        <v>71</v>
      </c>
      <c r="B42" s="1" t="s">
        <v>256</v>
      </c>
      <c r="C42" s="3">
        <v>38421</v>
      </c>
      <c r="D42" s="3">
        <v>39268</v>
      </c>
      <c r="E42" s="1" t="s">
        <v>66</v>
      </c>
      <c r="F42" s="1" t="s">
        <v>72</v>
      </c>
      <c r="G42" s="1">
        <v>1</v>
      </c>
      <c r="H42" s="2"/>
      <c r="L42" s="9"/>
      <c r="M42" s="1">
        <v>1</v>
      </c>
      <c r="N42" s="2"/>
      <c r="O42" s="5"/>
      <c r="U42" s="13"/>
      <c r="V42" s="1">
        <v>1</v>
      </c>
      <c r="W42" s="11">
        <v>3094.11</v>
      </c>
      <c r="X42" s="10"/>
      <c r="Y42" s="8"/>
      <c r="Z42" s="8"/>
    </row>
    <row r="43" spans="1:27" ht="15" customHeight="1">
      <c r="A43" s="1">
        <v>73</v>
      </c>
      <c r="B43" s="1" t="s">
        <v>203</v>
      </c>
      <c r="C43" s="3">
        <v>38526</v>
      </c>
      <c r="D43" s="3">
        <v>40080</v>
      </c>
      <c r="E43" s="1" t="s">
        <v>66</v>
      </c>
      <c r="F43" s="1" t="s">
        <v>72</v>
      </c>
      <c r="G43" s="1">
        <v>1</v>
      </c>
      <c r="H43" s="2"/>
      <c r="M43" s="5"/>
      <c r="R43" s="8"/>
      <c r="T43" s="9"/>
      <c r="U43" s="1">
        <v>1</v>
      </c>
      <c r="V43" s="14"/>
      <c r="W43" s="18"/>
      <c r="X43" s="19">
        <v>100000</v>
      </c>
      <c r="Y43" s="11">
        <v>203391.22</v>
      </c>
      <c r="Z43" s="1" t="s">
        <v>99</v>
      </c>
      <c r="AA43" s="2"/>
    </row>
    <row r="44" spans="1:26" ht="15" customHeight="1">
      <c r="A44" s="1">
        <v>75</v>
      </c>
      <c r="B44" s="1" t="s">
        <v>27</v>
      </c>
      <c r="C44" s="3">
        <v>38623</v>
      </c>
      <c r="D44" s="3">
        <v>39295</v>
      </c>
      <c r="E44" s="1" t="s">
        <v>66</v>
      </c>
      <c r="F44" s="1" t="s">
        <v>82</v>
      </c>
      <c r="G44" s="4"/>
      <c r="M44" s="8"/>
      <c r="Q44" s="9"/>
      <c r="R44" s="1">
        <v>1</v>
      </c>
      <c r="S44" s="2"/>
      <c r="U44" s="18"/>
      <c r="V44" s="1">
        <v>1</v>
      </c>
      <c r="W44" s="11">
        <v>1427.55</v>
      </c>
      <c r="X44" s="14"/>
      <c r="Y44" s="6"/>
      <c r="Z44" s="5"/>
    </row>
    <row r="45" spans="1:26" ht="15" customHeight="1">
      <c r="A45" s="1">
        <v>76</v>
      </c>
      <c r="B45" s="1" t="s">
        <v>7</v>
      </c>
      <c r="C45" s="3">
        <v>38628</v>
      </c>
      <c r="D45" s="3">
        <v>39219</v>
      </c>
      <c r="E45" s="1" t="s">
        <v>66</v>
      </c>
      <c r="F45" s="1" t="s">
        <v>43</v>
      </c>
      <c r="G45" s="10"/>
      <c r="L45" s="9"/>
      <c r="M45" s="1">
        <v>1</v>
      </c>
      <c r="N45" s="2"/>
      <c r="R45" s="5"/>
      <c r="T45" s="9"/>
      <c r="U45" s="1">
        <v>1</v>
      </c>
      <c r="V45" s="4"/>
      <c r="W45" s="7"/>
      <c r="X45" s="19">
        <v>283942</v>
      </c>
      <c r="Y45" s="19">
        <v>66645</v>
      </c>
      <c r="Z45" s="10"/>
    </row>
    <row r="46" spans="1:27" ht="15" customHeight="1">
      <c r="A46" s="1">
        <v>11</v>
      </c>
      <c r="B46" s="1" t="s">
        <v>113</v>
      </c>
      <c r="C46" s="3">
        <v>38989</v>
      </c>
      <c r="D46" s="3">
        <v>39652</v>
      </c>
      <c r="E46" s="1" t="s">
        <v>174</v>
      </c>
      <c r="F46" s="1" t="s">
        <v>141</v>
      </c>
      <c r="G46" s="1">
        <v>1</v>
      </c>
      <c r="H46" s="2"/>
      <c r="J46" s="8"/>
      <c r="K46" s="8"/>
      <c r="L46" s="8"/>
      <c r="M46" s="5"/>
      <c r="T46" s="9"/>
      <c r="U46" s="1">
        <v>1</v>
      </c>
      <c r="V46" s="10"/>
      <c r="W46" s="9"/>
      <c r="X46" s="11">
        <v>40124.71</v>
      </c>
      <c r="Y46" s="15"/>
      <c r="Z46" s="1" t="s">
        <v>261</v>
      </c>
      <c r="AA46" s="2"/>
    </row>
    <row r="47" spans="1:26" ht="15" customHeight="1">
      <c r="A47" s="1">
        <v>13</v>
      </c>
      <c r="B47" s="1" t="s">
        <v>221</v>
      </c>
      <c r="C47" s="3">
        <v>38819</v>
      </c>
      <c r="D47" s="3">
        <v>39772</v>
      </c>
      <c r="E47" s="1" t="s">
        <v>174</v>
      </c>
      <c r="F47" s="1" t="s">
        <v>254</v>
      </c>
      <c r="G47" s="4"/>
      <c r="I47" s="9"/>
      <c r="J47" s="1">
        <v>1</v>
      </c>
      <c r="K47" s="1">
        <v>1</v>
      </c>
      <c r="L47" s="1">
        <v>1</v>
      </c>
      <c r="M47" s="2"/>
      <c r="N47" s="8"/>
      <c r="U47" s="7"/>
      <c r="V47" s="1">
        <v>1</v>
      </c>
      <c r="W47" s="2"/>
      <c r="X47" s="5"/>
      <c r="Z47" s="5"/>
    </row>
    <row r="48" spans="1:23" ht="15" customHeight="1">
      <c r="A48" s="1">
        <v>14</v>
      </c>
      <c r="B48" s="1" t="s">
        <v>216</v>
      </c>
      <c r="C48" s="3">
        <v>39107</v>
      </c>
      <c r="D48" s="3">
        <v>39994</v>
      </c>
      <c r="E48" s="1" t="s">
        <v>174</v>
      </c>
      <c r="F48" s="1" t="s">
        <v>177</v>
      </c>
      <c r="G48" s="10"/>
      <c r="J48" s="5"/>
      <c r="K48" s="5"/>
      <c r="L48" s="5"/>
      <c r="M48" s="9"/>
      <c r="N48" s="1">
        <v>1</v>
      </c>
      <c r="O48" s="2"/>
      <c r="U48" s="9"/>
      <c r="V48" s="1">
        <v>1</v>
      </c>
      <c r="W48" s="2"/>
    </row>
    <row r="49" spans="1:26" ht="15" customHeight="1">
      <c r="A49" s="1">
        <v>16</v>
      </c>
      <c r="B49" s="1" t="s">
        <v>138</v>
      </c>
      <c r="C49" s="3">
        <v>39140</v>
      </c>
      <c r="D49" s="3">
        <v>39870</v>
      </c>
      <c r="E49" s="1" t="s">
        <v>174</v>
      </c>
      <c r="F49" s="1" t="s">
        <v>273</v>
      </c>
      <c r="G49" s="1">
        <v>1</v>
      </c>
      <c r="H49" s="2"/>
      <c r="M49" s="8"/>
      <c r="N49" s="5"/>
      <c r="U49" s="13"/>
      <c r="V49" s="1">
        <v>1</v>
      </c>
      <c r="W49" s="2"/>
      <c r="X49" s="8"/>
      <c r="Z49" s="8"/>
    </row>
    <row r="50" spans="1:27" ht="15" customHeight="1">
      <c r="A50" s="1">
        <v>18</v>
      </c>
      <c r="B50" s="1" t="s">
        <v>37</v>
      </c>
      <c r="C50" s="3">
        <v>39169</v>
      </c>
      <c r="D50" s="3">
        <v>39694</v>
      </c>
      <c r="E50" s="1" t="s">
        <v>174</v>
      </c>
      <c r="F50" s="1" t="s">
        <v>239</v>
      </c>
      <c r="G50" s="4"/>
      <c r="L50" s="9"/>
      <c r="M50" s="1">
        <v>1</v>
      </c>
      <c r="N50" s="10"/>
      <c r="T50" s="9"/>
      <c r="U50" s="1">
        <v>1</v>
      </c>
      <c r="V50" s="14"/>
      <c r="W50" s="9"/>
      <c r="X50" s="11">
        <v>66357.4</v>
      </c>
      <c r="Y50" s="12"/>
      <c r="Z50" s="1" t="s">
        <v>3</v>
      </c>
      <c r="AA50" s="2"/>
    </row>
    <row r="51" spans="1:26" ht="15" customHeight="1">
      <c r="A51" s="1">
        <v>19</v>
      </c>
      <c r="B51" s="1" t="s">
        <v>276</v>
      </c>
      <c r="C51" s="3">
        <v>39185</v>
      </c>
      <c r="D51" s="3">
        <v>40053</v>
      </c>
      <c r="E51" s="1" t="s">
        <v>174</v>
      </c>
      <c r="F51" s="1" t="s">
        <v>55</v>
      </c>
      <c r="G51" s="2"/>
      <c r="L51" s="9"/>
      <c r="M51" s="1">
        <v>1</v>
      </c>
      <c r="N51" s="1">
        <v>1</v>
      </c>
      <c r="O51" s="2"/>
      <c r="P51" s="8"/>
      <c r="U51" s="7"/>
      <c r="V51" s="1">
        <v>1</v>
      </c>
      <c r="W51" s="10"/>
      <c r="X51" s="5"/>
      <c r="Z51" s="5"/>
    </row>
    <row r="52" spans="1:26" ht="15" customHeight="1">
      <c r="A52" s="1">
        <v>20</v>
      </c>
      <c r="B52" s="1" t="s">
        <v>244</v>
      </c>
      <c r="C52" s="3">
        <v>39288</v>
      </c>
      <c r="D52" s="3">
        <v>40189</v>
      </c>
      <c r="E52" s="1" t="s">
        <v>174</v>
      </c>
      <c r="F52" s="1" t="s">
        <v>55</v>
      </c>
      <c r="G52" s="2"/>
      <c r="L52" s="9"/>
      <c r="M52" s="1">
        <v>1</v>
      </c>
      <c r="N52" s="1">
        <v>1</v>
      </c>
      <c r="O52" s="12"/>
      <c r="P52" s="1">
        <v>1</v>
      </c>
      <c r="Q52" s="2"/>
      <c r="U52" s="9"/>
      <c r="V52" s="1">
        <v>1</v>
      </c>
      <c r="W52" s="11">
        <v>6744.75</v>
      </c>
      <c r="X52" s="2"/>
      <c r="Z52" s="8"/>
    </row>
    <row r="53" spans="1:27" ht="15" customHeight="1">
      <c r="A53" s="1">
        <v>21</v>
      </c>
      <c r="B53" s="1" t="s">
        <v>23</v>
      </c>
      <c r="C53" s="3">
        <v>39315</v>
      </c>
      <c r="D53" s="3">
        <v>40134</v>
      </c>
      <c r="E53" s="1" t="s">
        <v>174</v>
      </c>
      <c r="F53" s="1" t="s">
        <v>239</v>
      </c>
      <c r="G53" s="2"/>
      <c r="H53" s="8"/>
      <c r="I53" s="8"/>
      <c r="M53" s="7"/>
      <c r="N53" s="1">
        <v>1</v>
      </c>
      <c r="O53" s="2"/>
      <c r="P53" s="5"/>
      <c r="U53" s="9"/>
      <c r="V53" s="1">
        <v>1</v>
      </c>
      <c r="W53" s="4"/>
      <c r="Y53" s="9"/>
      <c r="Z53" s="1" t="s">
        <v>270</v>
      </c>
      <c r="AA53" s="2"/>
    </row>
    <row r="54" spans="1:27" ht="15" customHeight="1">
      <c r="A54" s="1">
        <v>22</v>
      </c>
      <c r="B54" s="1" t="s">
        <v>169</v>
      </c>
      <c r="C54" s="3">
        <v>39357</v>
      </c>
      <c r="D54" s="3">
        <v>39988</v>
      </c>
      <c r="E54" s="1" t="s">
        <v>174</v>
      </c>
      <c r="F54" s="1" t="s">
        <v>254</v>
      </c>
      <c r="G54" s="16"/>
      <c r="H54" s="1">
        <v>1</v>
      </c>
      <c r="I54" s="1" t="s">
        <v>225</v>
      </c>
      <c r="J54" s="2"/>
      <c r="N54" s="5"/>
      <c r="U54" s="9"/>
      <c r="V54" s="1">
        <v>1</v>
      </c>
      <c r="W54" s="2"/>
      <c r="Y54" s="9"/>
      <c r="Z54" s="1" t="s">
        <v>270</v>
      </c>
      <c r="AA54" s="2"/>
    </row>
    <row r="55" spans="1:26" ht="15" customHeight="1">
      <c r="A55" s="1">
        <v>23</v>
      </c>
      <c r="B55" s="1" t="s">
        <v>234</v>
      </c>
      <c r="C55" s="3">
        <v>39435</v>
      </c>
      <c r="D55" s="3">
        <v>40311</v>
      </c>
      <c r="E55" s="1" t="s">
        <v>174</v>
      </c>
      <c r="F55" s="1" t="s">
        <v>146</v>
      </c>
      <c r="G55" s="1">
        <v>1</v>
      </c>
      <c r="H55" s="4"/>
      <c r="I55" s="5"/>
      <c r="O55" s="8"/>
      <c r="U55" s="9"/>
      <c r="V55" s="1">
        <v>1</v>
      </c>
      <c r="W55" s="2"/>
      <c r="Z55" s="5"/>
    </row>
    <row r="56" spans="1:23" ht="15" customHeight="1">
      <c r="A56" s="1">
        <v>79</v>
      </c>
      <c r="B56" s="1" t="s">
        <v>287</v>
      </c>
      <c r="C56" s="3">
        <v>38373</v>
      </c>
      <c r="D56" s="3">
        <v>39351</v>
      </c>
      <c r="E56" s="1" t="s">
        <v>174</v>
      </c>
      <c r="F56" s="1" t="s">
        <v>132</v>
      </c>
      <c r="G56" s="4"/>
      <c r="N56" s="9"/>
      <c r="O56" s="1">
        <v>1</v>
      </c>
      <c r="P56" s="10"/>
      <c r="U56" s="9"/>
      <c r="V56" s="1">
        <v>1</v>
      </c>
      <c r="W56" s="2"/>
    </row>
    <row r="57" spans="1:23" ht="15" customHeight="1">
      <c r="A57" s="1">
        <v>80</v>
      </c>
      <c r="B57" s="1" t="s">
        <v>182</v>
      </c>
      <c r="C57" s="3">
        <v>38386</v>
      </c>
      <c r="D57" s="3">
        <v>39241</v>
      </c>
      <c r="E57" s="1" t="s">
        <v>174</v>
      </c>
      <c r="F57" s="1" t="s">
        <v>30</v>
      </c>
      <c r="G57" s="2"/>
      <c r="L57" s="8"/>
      <c r="O57" s="7"/>
      <c r="P57" s="1">
        <v>1</v>
      </c>
      <c r="Q57" s="2"/>
      <c r="U57" s="9"/>
      <c r="V57" s="1">
        <v>1</v>
      </c>
      <c r="W57" s="10"/>
    </row>
    <row r="58" spans="1:24" ht="15" customHeight="1">
      <c r="A58" s="1">
        <v>84</v>
      </c>
      <c r="B58" s="1" t="s">
        <v>147</v>
      </c>
      <c r="C58" s="3">
        <v>38630</v>
      </c>
      <c r="D58" s="3">
        <v>39532</v>
      </c>
      <c r="E58" s="1" t="s">
        <v>174</v>
      </c>
      <c r="F58" s="1" t="s">
        <v>146</v>
      </c>
      <c r="G58" s="10"/>
      <c r="K58" s="9"/>
      <c r="L58" s="1">
        <v>1</v>
      </c>
      <c r="M58" s="2"/>
      <c r="P58" s="5"/>
      <c r="U58" s="9"/>
      <c r="V58" s="1">
        <v>1</v>
      </c>
      <c r="W58" s="11">
        <v>8577.17</v>
      </c>
      <c r="X58" s="2"/>
    </row>
    <row r="59" spans="1:23" ht="15" customHeight="1">
      <c r="A59" s="1" t="s">
        <v>115</v>
      </c>
      <c r="B59" s="1" t="s">
        <v>152</v>
      </c>
      <c r="C59" s="3">
        <v>38684</v>
      </c>
      <c r="D59" s="3">
        <v>39253</v>
      </c>
      <c r="E59" s="1" t="s">
        <v>174</v>
      </c>
      <c r="F59" s="1" t="s">
        <v>60</v>
      </c>
      <c r="G59" s="1">
        <v>1</v>
      </c>
      <c r="H59" s="2"/>
      <c r="L59" s="5"/>
      <c r="U59" s="9"/>
      <c r="V59" s="1">
        <v>1</v>
      </c>
      <c r="W59" s="4"/>
    </row>
    <row r="60" spans="1:23" ht="15" customHeight="1">
      <c r="A60" s="1" t="s">
        <v>117</v>
      </c>
      <c r="B60" s="1" t="s">
        <v>218</v>
      </c>
      <c r="C60" s="3">
        <v>38684</v>
      </c>
      <c r="D60" s="3">
        <v>39253</v>
      </c>
      <c r="E60" s="1" t="s">
        <v>174</v>
      </c>
      <c r="F60" s="1" t="s">
        <v>60</v>
      </c>
      <c r="G60" s="1">
        <v>1</v>
      </c>
      <c r="H60" s="2"/>
      <c r="U60" s="9"/>
      <c r="V60" s="1">
        <v>1</v>
      </c>
      <c r="W60" s="2"/>
    </row>
    <row r="61" spans="1:23" ht="15" customHeight="1">
      <c r="A61" s="1" t="s">
        <v>112</v>
      </c>
      <c r="B61" s="1" t="s">
        <v>219</v>
      </c>
      <c r="C61" s="3">
        <v>38684</v>
      </c>
      <c r="D61" s="3">
        <v>39253</v>
      </c>
      <c r="E61" s="1" t="s">
        <v>174</v>
      </c>
      <c r="F61" s="1" t="s">
        <v>60</v>
      </c>
      <c r="G61" s="1">
        <v>1</v>
      </c>
      <c r="H61" s="10"/>
      <c r="I61" s="8"/>
      <c r="U61" s="9"/>
      <c r="V61" s="1">
        <v>1</v>
      </c>
      <c r="W61" s="10"/>
    </row>
    <row r="62" spans="1:24" ht="15" customHeight="1">
      <c r="A62" s="1">
        <v>86</v>
      </c>
      <c r="B62" s="1" t="s">
        <v>245</v>
      </c>
      <c r="C62" s="3">
        <v>38708</v>
      </c>
      <c r="D62" s="3">
        <v>39794</v>
      </c>
      <c r="E62" s="1" t="s">
        <v>174</v>
      </c>
      <c r="F62" s="1" t="s">
        <v>146</v>
      </c>
      <c r="G62" s="15"/>
      <c r="H62" s="1">
        <v>1</v>
      </c>
      <c r="I62" s="1" t="s">
        <v>165</v>
      </c>
      <c r="J62" s="2"/>
      <c r="U62" s="9"/>
      <c r="V62" s="1">
        <v>1</v>
      </c>
      <c r="W62" s="11">
        <v>7968.02</v>
      </c>
      <c r="X62" s="2"/>
    </row>
    <row r="63" spans="1:24" ht="15" customHeight="1">
      <c r="A63" s="1">
        <v>24</v>
      </c>
      <c r="B63" s="1" t="s">
        <v>240</v>
      </c>
      <c r="C63" s="3">
        <v>38748</v>
      </c>
      <c r="D63" s="3">
        <v>39685</v>
      </c>
      <c r="E63" s="1" t="s">
        <v>238</v>
      </c>
      <c r="F63" s="1" t="s">
        <v>111</v>
      </c>
      <c r="G63" s="12"/>
      <c r="H63" s="1">
        <v>1</v>
      </c>
      <c r="I63" s="1" t="s">
        <v>25</v>
      </c>
      <c r="J63" s="2"/>
      <c r="U63" s="9"/>
      <c r="V63" s="1">
        <v>1</v>
      </c>
      <c r="W63" s="11">
        <v>5161.47</v>
      </c>
      <c r="X63" s="2"/>
    </row>
    <row r="64" spans="1:24" ht="15" customHeight="1">
      <c r="A64" s="1">
        <v>25</v>
      </c>
      <c r="B64" s="1" t="s">
        <v>255</v>
      </c>
      <c r="C64" s="3">
        <v>38798</v>
      </c>
      <c r="D64" s="3">
        <v>39497</v>
      </c>
      <c r="E64" s="1" t="s">
        <v>238</v>
      </c>
      <c r="F64" s="1" t="s">
        <v>226</v>
      </c>
      <c r="G64" s="12"/>
      <c r="H64" s="1">
        <v>1</v>
      </c>
      <c r="I64" s="1" t="s">
        <v>286</v>
      </c>
      <c r="J64" s="2"/>
      <c r="M64" s="8"/>
      <c r="U64" s="9"/>
      <c r="V64" s="1">
        <v>1</v>
      </c>
      <c r="W64" s="11">
        <v>13660.15</v>
      </c>
      <c r="X64" s="2"/>
    </row>
    <row r="65" spans="1:26" ht="15" customHeight="1">
      <c r="A65" s="1">
        <v>26</v>
      </c>
      <c r="B65" s="1" t="s">
        <v>110</v>
      </c>
      <c r="C65" s="3">
        <v>38959</v>
      </c>
      <c r="D65" s="3">
        <v>39699</v>
      </c>
      <c r="E65" s="1" t="s">
        <v>238</v>
      </c>
      <c r="F65" s="1" t="s">
        <v>76</v>
      </c>
      <c r="G65" s="12"/>
      <c r="H65" s="1">
        <v>1</v>
      </c>
      <c r="I65" s="1" t="s">
        <v>25</v>
      </c>
      <c r="J65" s="10"/>
      <c r="L65" s="9"/>
      <c r="M65" s="1">
        <v>1</v>
      </c>
      <c r="N65" s="2"/>
      <c r="P65" s="8"/>
      <c r="U65" s="9"/>
      <c r="V65" s="1">
        <v>1</v>
      </c>
      <c r="W65" s="11">
        <v>16233.73</v>
      </c>
      <c r="X65" s="2"/>
      <c r="Z65" s="8"/>
    </row>
    <row r="66" spans="1:27" ht="15" customHeight="1">
      <c r="A66" s="1">
        <v>32</v>
      </c>
      <c r="B66" s="1" t="s">
        <v>282</v>
      </c>
      <c r="C66" s="3">
        <v>39364</v>
      </c>
      <c r="D66" s="3">
        <v>39869</v>
      </c>
      <c r="E66" s="1" t="s">
        <v>238</v>
      </c>
      <c r="F66" s="1" t="s">
        <v>288</v>
      </c>
      <c r="G66" s="2"/>
      <c r="H66" s="5"/>
      <c r="I66" s="7"/>
      <c r="J66" s="1">
        <v>1</v>
      </c>
      <c r="K66" s="2"/>
      <c r="L66" s="9"/>
      <c r="M66" s="1">
        <v>1</v>
      </c>
      <c r="N66" s="2"/>
      <c r="O66" s="9"/>
      <c r="P66" s="1">
        <v>1</v>
      </c>
      <c r="Q66" s="2"/>
      <c r="U66" s="9"/>
      <c r="V66" s="1">
        <v>1</v>
      </c>
      <c r="W66" s="14"/>
      <c r="Y66" s="9"/>
      <c r="Z66" s="1" t="s">
        <v>75</v>
      </c>
      <c r="AA66" s="2"/>
    </row>
    <row r="67" spans="1:26" ht="15" customHeight="1">
      <c r="A67" s="1">
        <v>33</v>
      </c>
      <c r="B67" s="1" t="s">
        <v>207</v>
      </c>
      <c r="C67" s="3">
        <v>39437</v>
      </c>
      <c r="D67" s="3">
        <v>39987</v>
      </c>
      <c r="E67" s="1" t="s">
        <v>238</v>
      </c>
      <c r="F67" s="1" t="s">
        <v>236</v>
      </c>
      <c r="G67" s="2"/>
      <c r="J67" s="5"/>
      <c r="L67" s="9"/>
      <c r="M67" s="1">
        <v>1</v>
      </c>
      <c r="N67" s="2"/>
      <c r="O67" s="9"/>
      <c r="P67" s="1">
        <v>1</v>
      </c>
      <c r="Q67" s="10"/>
      <c r="U67" s="13"/>
      <c r="V67" s="1">
        <v>1</v>
      </c>
      <c r="W67" s="11">
        <v>5092.95</v>
      </c>
      <c r="X67" s="10"/>
      <c r="Y67" s="8"/>
      <c r="Z67" s="6"/>
    </row>
    <row r="68" spans="1:27" ht="15" customHeight="1">
      <c r="A68" s="1">
        <v>56</v>
      </c>
      <c r="B68" s="1" t="s">
        <v>230</v>
      </c>
      <c r="C68" s="3">
        <v>38538</v>
      </c>
      <c r="D68" s="3">
        <v>39436</v>
      </c>
      <c r="E68" s="1" t="s">
        <v>238</v>
      </c>
      <c r="F68" s="1" t="s">
        <v>236</v>
      </c>
      <c r="G68" s="10"/>
      <c r="M68" s="5"/>
      <c r="P68" s="7"/>
      <c r="Q68" s="1">
        <v>1</v>
      </c>
      <c r="R68" s="2"/>
      <c r="T68" s="9"/>
      <c r="U68" s="1">
        <v>1</v>
      </c>
      <c r="V68" s="14"/>
      <c r="W68" s="18"/>
      <c r="X68" s="11">
        <v>11145.28</v>
      </c>
      <c r="Y68" s="11">
        <v>30000</v>
      </c>
      <c r="Z68" s="1" t="s">
        <v>155</v>
      </c>
      <c r="AA68" s="2"/>
    </row>
    <row r="69" spans="1:26" ht="15" customHeight="1">
      <c r="A69" s="1">
        <v>57</v>
      </c>
      <c r="B69" s="1" t="s">
        <v>264</v>
      </c>
      <c r="C69" s="3">
        <v>38574</v>
      </c>
      <c r="D69" s="3">
        <v>39133</v>
      </c>
      <c r="E69" s="1" t="s">
        <v>238</v>
      </c>
      <c r="F69" s="1" t="s">
        <v>271</v>
      </c>
      <c r="G69" s="1">
        <v>1</v>
      </c>
      <c r="H69" s="2"/>
      <c r="P69" s="8"/>
      <c r="Q69" s="5"/>
      <c r="U69" s="7"/>
      <c r="V69" s="1">
        <v>1</v>
      </c>
      <c r="W69" s="11">
        <v>18905.74</v>
      </c>
      <c r="X69" s="4"/>
      <c r="Y69" s="5"/>
      <c r="Z69" s="5"/>
    </row>
    <row r="70" spans="1:24" ht="15" customHeight="1">
      <c r="A70" s="1">
        <v>58</v>
      </c>
      <c r="B70" s="1" t="s">
        <v>251</v>
      </c>
      <c r="C70" s="3">
        <v>38608</v>
      </c>
      <c r="D70" s="3">
        <v>39455</v>
      </c>
      <c r="E70" s="1" t="s">
        <v>238</v>
      </c>
      <c r="F70" s="1" t="s">
        <v>76</v>
      </c>
      <c r="G70" s="4"/>
      <c r="H70" s="8"/>
      <c r="I70" s="8"/>
      <c r="O70" s="9"/>
      <c r="P70" s="1">
        <v>1</v>
      </c>
      <c r="Q70" s="2"/>
      <c r="U70" s="9"/>
      <c r="V70" s="1">
        <v>1</v>
      </c>
      <c r="W70" s="11">
        <v>2021.22</v>
      </c>
      <c r="X70" s="2"/>
    </row>
    <row r="71" spans="1:24" ht="15" customHeight="1">
      <c r="A71" s="1">
        <v>59</v>
      </c>
      <c r="B71" s="1" t="s">
        <v>164</v>
      </c>
      <c r="C71" s="3">
        <v>38611</v>
      </c>
      <c r="D71" s="3">
        <v>39202</v>
      </c>
      <c r="E71" s="1" t="s">
        <v>238</v>
      </c>
      <c r="F71" s="1" t="s">
        <v>271</v>
      </c>
      <c r="G71" s="12"/>
      <c r="H71" s="1">
        <v>1</v>
      </c>
      <c r="I71" s="1" t="s">
        <v>73</v>
      </c>
      <c r="J71" s="2"/>
      <c r="P71" s="5"/>
      <c r="U71" s="9"/>
      <c r="V71" s="1">
        <v>1</v>
      </c>
      <c r="W71" s="11">
        <v>23626.34</v>
      </c>
      <c r="X71" s="2"/>
    </row>
    <row r="72" spans="1:29" ht="15" customHeight="1">
      <c r="A72" s="1">
        <v>60</v>
      </c>
      <c r="B72" s="1" t="s">
        <v>81</v>
      </c>
      <c r="C72" s="3">
        <v>38643</v>
      </c>
      <c r="D72" s="3">
        <v>39387</v>
      </c>
      <c r="E72" s="1" t="s">
        <v>238</v>
      </c>
      <c r="F72" s="1" t="s">
        <v>111</v>
      </c>
      <c r="G72" s="12"/>
      <c r="H72" s="1">
        <v>1</v>
      </c>
      <c r="I72" s="1" t="s">
        <v>231</v>
      </c>
      <c r="J72" s="2"/>
      <c r="L72" s="8"/>
      <c r="U72" s="9"/>
      <c r="V72" s="1">
        <v>1</v>
      </c>
      <c r="W72" s="11">
        <v>4238.15</v>
      </c>
      <c r="X72" s="2"/>
      <c r="Z72" s="8"/>
      <c r="AC72" s="8"/>
    </row>
    <row r="73" spans="1:29" ht="15" customHeight="1">
      <c r="A73" s="1">
        <v>61</v>
      </c>
      <c r="B73" s="1" t="s">
        <v>183</v>
      </c>
      <c r="C73" s="3">
        <v>38644</v>
      </c>
      <c r="D73" s="3">
        <v>39307</v>
      </c>
      <c r="E73" s="1" t="s">
        <v>238</v>
      </c>
      <c r="F73" s="1" t="s">
        <v>84</v>
      </c>
      <c r="G73" s="2"/>
      <c r="H73" s="6"/>
      <c r="I73" s="6"/>
      <c r="K73" s="9"/>
      <c r="L73" s="1">
        <v>1</v>
      </c>
      <c r="M73" s="2"/>
      <c r="U73" s="13"/>
      <c r="V73" s="1">
        <v>1</v>
      </c>
      <c r="W73" s="4"/>
      <c r="X73" s="8"/>
      <c r="Y73" s="13"/>
      <c r="Z73" s="1" t="s">
        <v>108</v>
      </c>
      <c r="AA73" s="2"/>
      <c r="AB73" s="9"/>
      <c r="AC73" s="1" t="s">
        <v>127</v>
      </c>
    </row>
    <row r="74" spans="1:29" ht="15" customHeight="1">
      <c r="A74" s="1">
        <v>44</v>
      </c>
      <c r="B74" s="1" t="s">
        <v>20</v>
      </c>
      <c r="C74" s="3">
        <v>38740</v>
      </c>
      <c r="D74" s="3">
        <v>40239</v>
      </c>
      <c r="E74" s="1" t="s">
        <v>28</v>
      </c>
      <c r="F74" s="1" t="s">
        <v>121</v>
      </c>
      <c r="G74" s="12"/>
      <c r="H74" s="1">
        <v>1</v>
      </c>
      <c r="I74" s="1" t="s">
        <v>14</v>
      </c>
      <c r="J74" s="2"/>
      <c r="L74" s="5"/>
      <c r="T74" s="9"/>
      <c r="U74" s="1">
        <v>1</v>
      </c>
      <c r="V74" s="4"/>
      <c r="W74" s="9"/>
      <c r="X74" s="11">
        <v>65601.05</v>
      </c>
      <c r="Y74" s="19">
        <v>150685</v>
      </c>
      <c r="Z74" s="1" t="s">
        <v>134</v>
      </c>
      <c r="AA74" s="2"/>
      <c r="AC74" s="5"/>
    </row>
    <row r="75" spans="1:27" ht="15" customHeight="1">
      <c r="A75" s="1" t="s">
        <v>103</v>
      </c>
      <c r="B75" s="1" t="s">
        <v>129</v>
      </c>
      <c r="C75" s="3">
        <v>38740</v>
      </c>
      <c r="D75" s="3">
        <v>40239</v>
      </c>
      <c r="E75" s="1" t="s">
        <v>28</v>
      </c>
      <c r="F75" s="1" t="s">
        <v>121</v>
      </c>
      <c r="G75" s="12"/>
      <c r="H75" s="1">
        <v>1</v>
      </c>
      <c r="I75" s="1" t="s">
        <v>14</v>
      </c>
      <c r="J75" s="2"/>
      <c r="T75" s="9"/>
      <c r="U75" s="1">
        <v>1</v>
      </c>
      <c r="V75" s="10"/>
      <c r="W75" s="9"/>
      <c r="X75" s="11">
        <v>46173.33</v>
      </c>
      <c r="Y75" s="19">
        <v>150685</v>
      </c>
      <c r="Z75" s="1" t="s">
        <v>114</v>
      </c>
      <c r="AA75" s="2"/>
    </row>
    <row r="76" spans="1:26" ht="15" customHeight="1">
      <c r="A76" s="1" t="s">
        <v>101</v>
      </c>
      <c r="B76" s="1" t="s">
        <v>258</v>
      </c>
      <c r="C76" s="3">
        <v>38740</v>
      </c>
      <c r="D76" s="3">
        <v>40239</v>
      </c>
      <c r="E76" s="1" t="s">
        <v>28</v>
      </c>
      <c r="F76" s="1" t="s">
        <v>121</v>
      </c>
      <c r="G76" s="12"/>
      <c r="H76" s="1">
        <v>1</v>
      </c>
      <c r="I76" s="1" t="s">
        <v>14</v>
      </c>
      <c r="J76" s="2"/>
      <c r="U76" s="7"/>
      <c r="V76" s="1">
        <v>1</v>
      </c>
      <c r="W76" s="2"/>
      <c r="X76" s="5"/>
      <c r="Y76" s="5"/>
      <c r="Z76" s="5"/>
    </row>
    <row r="77" spans="1:23" ht="15" customHeight="1">
      <c r="A77" s="1" t="s">
        <v>100</v>
      </c>
      <c r="B77" s="1" t="s">
        <v>71</v>
      </c>
      <c r="C77" s="3">
        <v>38740</v>
      </c>
      <c r="D77" s="3">
        <v>40239</v>
      </c>
      <c r="E77" s="1" t="s">
        <v>28</v>
      </c>
      <c r="F77" s="1" t="s">
        <v>121</v>
      </c>
      <c r="G77" s="12"/>
      <c r="H77" s="1">
        <v>1</v>
      </c>
      <c r="I77" s="1" t="s">
        <v>14</v>
      </c>
      <c r="J77" s="2"/>
      <c r="U77" s="9"/>
      <c r="V77" s="1">
        <v>1</v>
      </c>
      <c r="W77" s="2"/>
    </row>
    <row r="78" spans="1:23" ht="15" customHeight="1">
      <c r="A78" s="1" t="s">
        <v>107</v>
      </c>
      <c r="B78" s="1" t="s">
        <v>46</v>
      </c>
      <c r="C78" s="3">
        <v>38740</v>
      </c>
      <c r="D78" s="3">
        <v>40239</v>
      </c>
      <c r="E78" s="1" t="s">
        <v>28</v>
      </c>
      <c r="F78" s="1" t="s">
        <v>121</v>
      </c>
      <c r="G78" s="12"/>
      <c r="H78" s="1">
        <v>1</v>
      </c>
      <c r="I78" s="1" t="s">
        <v>14</v>
      </c>
      <c r="J78" s="2"/>
      <c r="U78" s="9"/>
      <c r="V78" s="1">
        <v>1</v>
      </c>
      <c r="W78" s="2"/>
    </row>
    <row r="79" spans="1:23" ht="15" customHeight="1">
      <c r="A79" s="1" t="s">
        <v>106</v>
      </c>
      <c r="B79" s="1" t="s">
        <v>12</v>
      </c>
      <c r="C79" s="3">
        <v>38740</v>
      </c>
      <c r="D79" s="3">
        <v>40239</v>
      </c>
      <c r="E79" s="1" t="s">
        <v>28</v>
      </c>
      <c r="F79" s="1" t="s">
        <v>121</v>
      </c>
      <c r="G79" s="12"/>
      <c r="H79" s="1">
        <v>1</v>
      </c>
      <c r="I79" s="1" t="s">
        <v>14</v>
      </c>
      <c r="J79" s="2"/>
      <c r="U79" s="9"/>
      <c r="V79" s="1">
        <v>1</v>
      </c>
      <c r="W79" s="2"/>
    </row>
    <row r="80" spans="1:23" ht="15" customHeight="1">
      <c r="A80" s="1" t="s">
        <v>104</v>
      </c>
      <c r="B80" s="1" t="s">
        <v>1</v>
      </c>
      <c r="C80" s="3">
        <v>38740</v>
      </c>
      <c r="D80" s="3">
        <v>40239</v>
      </c>
      <c r="E80" s="1" t="s">
        <v>28</v>
      </c>
      <c r="F80" s="1" t="s">
        <v>121</v>
      </c>
      <c r="G80" s="16"/>
      <c r="H80" s="1">
        <v>1</v>
      </c>
      <c r="I80" s="1" t="s">
        <v>14</v>
      </c>
      <c r="J80" s="2"/>
      <c r="U80" s="9"/>
      <c r="V80" s="1">
        <v>1</v>
      </c>
      <c r="W80" s="2"/>
    </row>
    <row r="81" spans="1:23" ht="15" customHeight="1">
      <c r="A81" s="1">
        <v>45</v>
      </c>
      <c r="B81" s="1" t="s">
        <v>137</v>
      </c>
      <c r="C81" s="3">
        <v>38748</v>
      </c>
      <c r="D81" s="3">
        <v>39573</v>
      </c>
      <c r="E81" s="1" t="s">
        <v>28</v>
      </c>
      <c r="F81" s="1" t="s">
        <v>186</v>
      </c>
      <c r="G81" s="1">
        <v>1</v>
      </c>
      <c r="H81" s="14"/>
      <c r="I81" s="6"/>
      <c r="U81" s="9"/>
      <c r="V81" s="1">
        <v>1</v>
      </c>
      <c r="W81" s="2"/>
    </row>
    <row r="82" spans="1:23" ht="15" customHeight="1">
      <c r="A82" s="1">
        <v>46</v>
      </c>
      <c r="B82" s="1" t="s">
        <v>208</v>
      </c>
      <c r="C82" s="3">
        <v>38889</v>
      </c>
      <c r="D82" s="3">
        <v>39966</v>
      </c>
      <c r="E82" s="1" t="s">
        <v>28</v>
      </c>
      <c r="F82" s="1" t="s">
        <v>33</v>
      </c>
      <c r="G82" s="1">
        <v>1</v>
      </c>
      <c r="H82" s="1">
        <v>1</v>
      </c>
      <c r="I82" s="1" t="s">
        <v>41</v>
      </c>
      <c r="J82" s="2"/>
      <c r="U82" s="9"/>
      <c r="V82" s="1">
        <v>1</v>
      </c>
      <c r="W82" s="10"/>
    </row>
    <row r="83" spans="1:24" ht="15" customHeight="1">
      <c r="A83" s="1">
        <v>47</v>
      </c>
      <c r="B83" s="1" t="s">
        <v>249</v>
      </c>
      <c r="C83" s="3">
        <v>38889</v>
      </c>
      <c r="D83" s="3">
        <v>40032</v>
      </c>
      <c r="E83" s="1" t="s">
        <v>28</v>
      </c>
      <c r="F83" s="1" t="s">
        <v>33</v>
      </c>
      <c r="G83" s="1">
        <v>1</v>
      </c>
      <c r="H83" s="4"/>
      <c r="I83" s="5"/>
      <c r="K83" s="8"/>
      <c r="L83" s="8"/>
      <c r="U83" s="9"/>
      <c r="V83" s="1">
        <v>1</v>
      </c>
      <c r="W83" s="11">
        <v>9396.07</v>
      </c>
      <c r="X83" s="2"/>
    </row>
    <row r="84" spans="1:26" ht="15" customHeight="1">
      <c r="A84" s="1">
        <v>48</v>
      </c>
      <c r="B84" s="1" t="s">
        <v>39</v>
      </c>
      <c r="C84" s="3">
        <v>38904</v>
      </c>
      <c r="D84" s="3">
        <v>39982</v>
      </c>
      <c r="E84" s="1" t="s">
        <v>28</v>
      </c>
      <c r="F84" s="1" t="s">
        <v>277</v>
      </c>
      <c r="G84" s="4"/>
      <c r="J84" s="9"/>
      <c r="K84" s="1">
        <v>1</v>
      </c>
      <c r="L84" s="1">
        <v>1</v>
      </c>
      <c r="M84" s="2"/>
      <c r="P84" s="8"/>
      <c r="U84" s="13"/>
      <c r="V84" s="1">
        <v>1</v>
      </c>
      <c r="W84" s="4"/>
      <c r="X84" s="8"/>
      <c r="Z84" s="8"/>
    </row>
    <row r="85" spans="1:27" ht="15" customHeight="1">
      <c r="A85" s="1">
        <v>50</v>
      </c>
      <c r="B85" s="1" t="s">
        <v>212</v>
      </c>
      <c r="C85" s="3">
        <v>39175</v>
      </c>
      <c r="D85" s="3">
        <v>39861</v>
      </c>
      <c r="E85" s="1" t="s">
        <v>28</v>
      </c>
      <c r="F85" s="1" t="s">
        <v>277</v>
      </c>
      <c r="G85" s="2"/>
      <c r="H85" s="8"/>
      <c r="I85" s="8"/>
      <c r="K85" s="5"/>
      <c r="L85" s="5"/>
      <c r="O85" s="9"/>
      <c r="P85" s="1">
        <v>1</v>
      </c>
      <c r="Q85" s="2"/>
      <c r="T85" s="9"/>
      <c r="U85" s="1">
        <v>1</v>
      </c>
      <c r="V85" s="4"/>
      <c r="W85" s="9"/>
      <c r="X85" s="11">
        <v>351173</v>
      </c>
      <c r="Y85" s="16"/>
      <c r="Z85" s="1" t="s">
        <v>69</v>
      </c>
      <c r="AA85" s="2"/>
    </row>
    <row r="86" spans="1:27" ht="15" customHeight="1">
      <c r="A86" s="1">
        <v>51</v>
      </c>
      <c r="B86" s="1" t="s">
        <v>250</v>
      </c>
      <c r="C86" s="3">
        <v>39302</v>
      </c>
      <c r="D86" s="3">
        <v>40304</v>
      </c>
      <c r="E86" s="1" t="s">
        <v>28</v>
      </c>
      <c r="F86" s="1" t="s">
        <v>220</v>
      </c>
      <c r="G86" s="16"/>
      <c r="H86" s="1">
        <v>1</v>
      </c>
      <c r="I86" s="1" t="s">
        <v>241</v>
      </c>
      <c r="J86" s="2"/>
      <c r="P86" s="5"/>
      <c r="T86" s="9"/>
      <c r="U86" s="1">
        <v>1</v>
      </c>
      <c r="V86" s="2"/>
      <c r="W86" s="9"/>
      <c r="X86" s="11">
        <v>67088.08</v>
      </c>
      <c r="Y86" s="19">
        <v>57500</v>
      </c>
      <c r="Z86" s="1" t="s">
        <v>119</v>
      </c>
      <c r="AA86" s="2"/>
    </row>
    <row r="87" spans="1:27" ht="15" customHeight="1">
      <c r="A87" s="1">
        <v>87</v>
      </c>
      <c r="B87" s="1" t="s">
        <v>234</v>
      </c>
      <c r="C87" s="3">
        <v>38370</v>
      </c>
      <c r="D87" s="3">
        <v>39407</v>
      </c>
      <c r="E87" s="1" t="s">
        <v>28</v>
      </c>
      <c r="F87" s="1" t="s">
        <v>161</v>
      </c>
      <c r="G87" s="1">
        <v>1</v>
      </c>
      <c r="H87" s="14"/>
      <c r="I87" s="6"/>
      <c r="T87" s="9"/>
      <c r="U87" s="1">
        <v>1</v>
      </c>
      <c r="V87" s="2"/>
      <c r="W87" s="9"/>
      <c r="X87" s="11">
        <v>511305.71</v>
      </c>
      <c r="Y87" s="17"/>
      <c r="Z87" s="1" t="s">
        <v>166</v>
      </c>
      <c r="AA87" s="2"/>
    </row>
    <row r="88" spans="1:27" ht="15" customHeight="1">
      <c r="A88" s="1" t="s">
        <v>200</v>
      </c>
      <c r="B88" s="1" t="s">
        <v>223</v>
      </c>
      <c r="C88" s="3">
        <v>38457</v>
      </c>
      <c r="D88" s="3">
        <v>40288</v>
      </c>
      <c r="E88" s="1" t="s">
        <v>28</v>
      </c>
      <c r="F88" s="1" t="s">
        <v>162</v>
      </c>
      <c r="G88" s="15"/>
      <c r="H88" s="1">
        <v>1</v>
      </c>
      <c r="I88" s="1" t="s">
        <v>247</v>
      </c>
      <c r="J88" s="2"/>
      <c r="T88" s="9"/>
      <c r="U88" s="1">
        <v>1</v>
      </c>
      <c r="V88" s="2"/>
      <c r="W88" s="9"/>
      <c r="X88" s="19">
        <v>285445</v>
      </c>
      <c r="Y88" s="11">
        <v>223462.58</v>
      </c>
      <c r="Z88" s="1" t="s">
        <v>145</v>
      </c>
      <c r="AA88" s="2"/>
    </row>
    <row r="89" spans="1:27" ht="15" customHeight="1">
      <c r="A89" s="1" t="s">
        <v>199</v>
      </c>
      <c r="B89" s="1" t="s">
        <v>188</v>
      </c>
      <c r="C89" s="3">
        <v>38457</v>
      </c>
      <c r="D89" s="3">
        <v>40288</v>
      </c>
      <c r="E89" s="1" t="s">
        <v>28</v>
      </c>
      <c r="F89" s="1" t="s">
        <v>162</v>
      </c>
      <c r="G89" s="12"/>
      <c r="H89" s="1">
        <v>1</v>
      </c>
      <c r="I89" s="1" t="s">
        <v>247</v>
      </c>
      <c r="J89" s="2"/>
      <c r="T89" s="9"/>
      <c r="U89" s="1">
        <v>1</v>
      </c>
      <c r="V89" s="2"/>
      <c r="W89" s="9"/>
      <c r="X89" s="19">
        <v>183924</v>
      </c>
      <c r="Y89" s="11">
        <v>223462.58</v>
      </c>
      <c r="Z89" s="1" t="s">
        <v>22</v>
      </c>
      <c r="AA89" s="2"/>
    </row>
    <row r="90" spans="1:27" ht="15" customHeight="1">
      <c r="A90" s="1" t="s">
        <v>198</v>
      </c>
      <c r="B90" s="1" t="s">
        <v>136</v>
      </c>
      <c r="C90" s="3">
        <v>38457</v>
      </c>
      <c r="D90" s="3">
        <v>40288</v>
      </c>
      <c r="E90" s="1" t="s">
        <v>28</v>
      </c>
      <c r="F90" s="1" t="s">
        <v>162</v>
      </c>
      <c r="G90" s="12"/>
      <c r="H90" s="1">
        <v>1</v>
      </c>
      <c r="I90" s="1" t="s">
        <v>247</v>
      </c>
      <c r="J90" s="2"/>
      <c r="T90" s="9"/>
      <c r="U90" s="1">
        <v>1</v>
      </c>
      <c r="V90" s="2"/>
      <c r="W90" s="9"/>
      <c r="X90" s="19">
        <v>264859</v>
      </c>
      <c r="Y90" s="11">
        <v>223462.58</v>
      </c>
      <c r="Z90" s="1" t="s">
        <v>214</v>
      </c>
      <c r="AA90" s="2"/>
    </row>
    <row r="91" spans="1:27" ht="15" customHeight="1">
      <c r="A91" s="1" t="s">
        <v>206</v>
      </c>
      <c r="B91" s="1" t="s">
        <v>74</v>
      </c>
      <c r="C91" s="3">
        <v>38457</v>
      </c>
      <c r="D91" s="3">
        <v>40288</v>
      </c>
      <c r="E91" s="1" t="s">
        <v>28</v>
      </c>
      <c r="F91" s="1" t="s">
        <v>162</v>
      </c>
      <c r="G91" s="12"/>
      <c r="H91" s="1">
        <v>1</v>
      </c>
      <c r="I91" s="1" t="s">
        <v>247</v>
      </c>
      <c r="J91" s="2"/>
      <c r="T91" s="9"/>
      <c r="U91" s="1">
        <v>1</v>
      </c>
      <c r="V91" s="2"/>
      <c r="W91" s="9"/>
      <c r="X91" s="19">
        <v>216636</v>
      </c>
      <c r="Y91" s="11">
        <v>223462.58</v>
      </c>
      <c r="Z91" s="1" t="s">
        <v>80</v>
      </c>
      <c r="AA91" s="2"/>
    </row>
    <row r="92" spans="1:27" ht="15" customHeight="1">
      <c r="A92" s="1" t="s">
        <v>205</v>
      </c>
      <c r="B92" s="1" t="s">
        <v>269</v>
      </c>
      <c r="C92" s="3">
        <v>38457</v>
      </c>
      <c r="D92" s="3">
        <v>40288</v>
      </c>
      <c r="E92" s="1" t="s">
        <v>28</v>
      </c>
      <c r="F92" s="1" t="s">
        <v>162</v>
      </c>
      <c r="G92" s="12"/>
      <c r="H92" s="1">
        <v>1</v>
      </c>
      <c r="I92" s="1" t="s">
        <v>247</v>
      </c>
      <c r="J92" s="2"/>
      <c r="T92" s="9"/>
      <c r="U92" s="1">
        <v>1</v>
      </c>
      <c r="V92" s="2"/>
      <c r="W92" s="9"/>
      <c r="X92" s="19">
        <v>156663</v>
      </c>
      <c r="Y92" s="11">
        <v>223462.58</v>
      </c>
      <c r="Z92" s="1" t="s">
        <v>62</v>
      </c>
      <c r="AA92" s="2"/>
    </row>
    <row r="93" spans="1:27" ht="15" customHeight="1">
      <c r="A93" s="1" t="s">
        <v>204</v>
      </c>
      <c r="B93" s="1" t="s">
        <v>46</v>
      </c>
      <c r="C93" s="3">
        <v>38457</v>
      </c>
      <c r="D93" s="3">
        <v>40288</v>
      </c>
      <c r="E93" s="1" t="s">
        <v>28</v>
      </c>
      <c r="F93" s="1" t="s">
        <v>162</v>
      </c>
      <c r="G93" s="12"/>
      <c r="H93" s="1">
        <v>1</v>
      </c>
      <c r="I93" s="1" t="s">
        <v>247</v>
      </c>
      <c r="J93" s="2"/>
      <c r="T93" s="9"/>
      <c r="U93" s="1">
        <v>1</v>
      </c>
      <c r="V93" s="10"/>
      <c r="W93" s="9"/>
      <c r="X93" s="19">
        <v>160861</v>
      </c>
      <c r="Y93" s="11">
        <v>223462.58</v>
      </c>
      <c r="Z93" s="1" t="s">
        <v>275</v>
      </c>
      <c r="AA93" s="2"/>
    </row>
    <row r="94" spans="1:26" ht="15" customHeight="1">
      <c r="A94" s="1" t="s">
        <v>202</v>
      </c>
      <c r="B94" s="1" t="s">
        <v>68</v>
      </c>
      <c r="C94" s="3">
        <v>38457</v>
      </c>
      <c r="D94" s="3">
        <v>40288</v>
      </c>
      <c r="E94" s="1" t="s">
        <v>28</v>
      </c>
      <c r="F94" s="1" t="s">
        <v>162</v>
      </c>
      <c r="G94" s="12"/>
      <c r="H94" s="1">
        <v>1</v>
      </c>
      <c r="I94" s="1" t="s">
        <v>247</v>
      </c>
      <c r="J94" s="2"/>
      <c r="T94" s="9"/>
      <c r="U94" s="1" t="s">
        <v>19</v>
      </c>
      <c r="V94" s="1">
        <v>1</v>
      </c>
      <c r="W94" s="2"/>
      <c r="X94" s="5"/>
      <c r="Y94" s="5"/>
      <c r="Z94" s="5"/>
    </row>
    <row r="95" spans="1:23" ht="15" customHeight="1">
      <c r="A95" s="1" t="s">
        <v>196</v>
      </c>
      <c r="B95" s="1" t="s">
        <v>265</v>
      </c>
      <c r="C95" s="3">
        <v>38457</v>
      </c>
      <c r="D95" s="3">
        <v>40288</v>
      </c>
      <c r="E95" s="1" t="s">
        <v>28</v>
      </c>
      <c r="F95" s="1" t="s">
        <v>162</v>
      </c>
      <c r="G95" s="12"/>
      <c r="H95" s="1">
        <v>1</v>
      </c>
      <c r="I95" s="1" t="s">
        <v>247</v>
      </c>
      <c r="J95" s="2"/>
      <c r="T95" s="9"/>
      <c r="U95" s="1" t="s">
        <v>19</v>
      </c>
      <c r="V95" s="1">
        <v>1</v>
      </c>
      <c r="W95" s="2"/>
    </row>
    <row r="96" spans="1:23" ht="15" customHeight="1">
      <c r="A96" s="1" t="s">
        <v>193</v>
      </c>
      <c r="B96" s="1" t="s">
        <v>95</v>
      </c>
      <c r="C96" s="3">
        <v>38457</v>
      </c>
      <c r="D96" s="3">
        <v>40288</v>
      </c>
      <c r="E96" s="1" t="s">
        <v>28</v>
      </c>
      <c r="F96" s="1" t="s">
        <v>162</v>
      </c>
      <c r="G96" s="12"/>
      <c r="H96" s="1">
        <v>1</v>
      </c>
      <c r="I96" s="1" t="s">
        <v>247</v>
      </c>
      <c r="J96" s="2"/>
      <c r="T96" s="9"/>
      <c r="U96" s="1" t="s">
        <v>19</v>
      </c>
      <c r="V96" s="1">
        <v>1</v>
      </c>
      <c r="W96" s="2"/>
    </row>
    <row r="97" spans="1:26" ht="15" customHeight="1">
      <c r="A97" s="1" t="s">
        <v>191</v>
      </c>
      <c r="B97" s="1" t="s">
        <v>163</v>
      </c>
      <c r="C97" s="3">
        <v>38457</v>
      </c>
      <c r="D97" s="3">
        <v>40288</v>
      </c>
      <c r="E97" s="1" t="s">
        <v>28</v>
      </c>
      <c r="F97" s="1" t="s">
        <v>162</v>
      </c>
      <c r="G97" s="12"/>
      <c r="H97" s="1">
        <v>1</v>
      </c>
      <c r="I97" s="1" t="s">
        <v>247</v>
      </c>
      <c r="J97" s="2"/>
      <c r="T97" s="9"/>
      <c r="U97" s="1" t="s">
        <v>19</v>
      </c>
      <c r="V97" s="1">
        <v>1</v>
      </c>
      <c r="W97" s="2"/>
      <c r="X97" s="8"/>
      <c r="Y97" s="8"/>
      <c r="Z97" s="8"/>
    </row>
    <row r="98" spans="1:27" ht="15" customHeight="1">
      <c r="A98" s="1" t="s">
        <v>189</v>
      </c>
      <c r="B98" s="1" t="s">
        <v>243</v>
      </c>
      <c r="C98" s="3">
        <v>38457</v>
      </c>
      <c r="D98" s="3">
        <v>40288</v>
      </c>
      <c r="E98" s="1" t="s">
        <v>28</v>
      </c>
      <c r="F98" s="1" t="s">
        <v>162</v>
      </c>
      <c r="G98" s="16"/>
      <c r="H98" s="1">
        <v>1</v>
      </c>
      <c r="I98" s="1" t="s">
        <v>247</v>
      </c>
      <c r="J98" s="2"/>
      <c r="T98" s="9"/>
      <c r="U98" s="1">
        <v>1</v>
      </c>
      <c r="V98" s="14"/>
      <c r="W98" s="9"/>
      <c r="X98" s="19">
        <v>369234</v>
      </c>
      <c r="Y98" s="11">
        <v>223462.58</v>
      </c>
      <c r="Z98" s="1" t="s">
        <v>120</v>
      </c>
      <c r="AA98" s="2"/>
    </row>
    <row r="99" spans="1:26" ht="15" customHeight="1">
      <c r="A99" s="1" t="s">
        <v>181</v>
      </c>
      <c r="B99" s="1" t="s">
        <v>139</v>
      </c>
      <c r="C99" s="3">
        <v>38476</v>
      </c>
      <c r="D99" s="3">
        <v>39623</v>
      </c>
      <c r="E99" s="1" t="s">
        <v>28</v>
      </c>
      <c r="F99" s="1" t="s">
        <v>17</v>
      </c>
      <c r="G99" s="1">
        <v>1</v>
      </c>
      <c r="H99" s="4"/>
      <c r="I99" s="5"/>
      <c r="U99" s="7"/>
      <c r="V99" s="1">
        <v>1</v>
      </c>
      <c r="W99" s="2"/>
      <c r="X99" s="5"/>
      <c r="Y99" s="5"/>
      <c r="Z99" s="5"/>
    </row>
    <row r="100" spans="1:25" ht="15" customHeight="1">
      <c r="A100" s="1" t="s">
        <v>180</v>
      </c>
      <c r="B100" s="1" t="s">
        <v>36</v>
      </c>
      <c r="C100" s="3">
        <v>38476</v>
      </c>
      <c r="D100" s="3">
        <v>39623</v>
      </c>
      <c r="E100" s="1" t="s">
        <v>28</v>
      </c>
      <c r="F100" s="1" t="s">
        <v>17</v>
      </c>
      <c r="G100" s="1">
        <v>1</v>
      </c>
      <c r="H100" s="10"/>
      <c r="I100" s="8"/>
      <c r="U100" s="9"/>
      <c r="V100" s="1">
        <v>1</v>
      </c>
      <c r="W100" s="2"/>
      <c r="Y100" s="8"/>
    </row>
    <row r="101" spans="1:26" ht="15" customHeight="1">
      <c r="A101" s="1">
        <v>90</v>
      </c>
      <c r="B101" s="1" t="s">
        <v>4</v>
      </c>
      <c r="C101" s="3">
        <v>38491</v>
      </c>
      <c r="D101" s="3">
        <v>39275</v>
      </c>
      <c r="E101" s="1" t="s">
        <v>28</v>
      </c>
      <c r="F101" s="1" t="s">
        <v>172</v>
      </c>
      <c r="G101" s="15"/>
      <c r="H101" s="1">
        <v>1</v>
      </c>
      <c r="I101" s="1" t="s">
        <v>187</v>
      </c>
      <c r="J101" s="2"/>
      <c r="M101" s="8"/>
      <c r="P101" s="8"/>
      <c r="U101" s="9"/>
      <c r="V101" s="1">
        <v>1</v>
      </c>
      <c r="W101" s="2"/>
      <c r="X101" s="9"/>
      <c r="Y101" s="21"/>
      <c r="Z101" s="2"/>
    </row>
    <row r="102" spans="1:25" ht="15" customHeight="1">
      <c r="A102" s="1">
        <v>91</v>
      </c>
      <c r="B102" s="1" t="s">
        <v>10</v>
      </c>
      <c r="C102" s="3">
        <v>38531</v>
      </c>
      <c r="D102" s="3">
        <v>39842</v>
      </c>
      <c r="E102" s="1" t="s">
        <v>28</v>
      </c>
      <c r="F102" s="1" t="s">
        <v>33</v>
      </c>
      <c r="G102" s="10"/>
      <c r="H102" s="5"/>
      <c r="I102" s="5"/>
      <c r="L102" s="9"/>
      <c r="M102" s="1">
        <v>1</v>
      </c>
      <c r="N102" s="2"/>
      <c r="O102" s="9"/>
      <c r="P102" s="1">
        <v>1</v>
      </c>
      <c r="Q102" s="2"/>
      <c r="U102" s="9"/>
      <c r="V102" s="1">
        <v>1</v>
      </c>
      <c r="W102" s="2"/>
      <c r="Y102" s="5"/>
    </row>
    <row r="103" spans="1:26" ht="15" customHeight="1">
      <c r="A103" s="1">
        <v>93</v>
      </c>
      <c r="B103" s="1" t="s">
        <v>151</v>
      </c>
      <c r="C103" s="3">
        <v>38615</v>
      </c>
      <c r="D103" s="3">
        <v>39514</v>
      </c>
      <c r="E103" s="1" t="s">
        <v>28</v>
      </c>
      <c r="F103" s="1" t="s">
        <v>0</v>
      </c>
      <c r="G103" s="1">
        <v>1</v>
      </c>
      <c r="H103" s="2"/>
      <c r="M103" s="5"/>
      <c r="N103" s="8"/>
      <c r="P103" s="5"/>
      <c r="U103" s="13"/>
      <c r="V103" s="1">
        <v>1</v>
      </c>
      <c r="W103" s="2"/>
      <c r="X103" s="8"/>
      <c r="Y103" s="8"/>
      <c r="Z103" s="8"/>
    </row>
    <row r="104" spans="1:27" ht="15" customHeight="1">
      <c r="A104" s="1">
        <v>94</v>
      </c>
      <c r="B104" s="1" t="s">
        <v>222</v>
      </c>
      <c r="C104" s="3">
        <v>38660</v>
      </c>
      <c r="D104" s="3">
        <v>39800</v>
      </c>
      <c r="E104" s="1" t="s">
        <v>28</v>
      </c>
      <c r="F104" s="1" t="s">
        <v>158</v>
      </c>
      <c r="G104" s="4"/>
      <c r="M104" s="9"/>
      <c r="N104" s="1" t="s">
        <v>52</v>
      </c>
      <c r="O104" s="2"/>
      <c r="T104" s="9"/>
      <c r="U104" s="1">
        <v>1</v>
      </c>
      <c r="V104" s="4"/>
      <c r="W104" s="9"/>
      <c r="X104" s="19">
        <v>30400</v>
      </c>
      <c r="Y104" s="11">
        <v>141308.8</v>
      </c>
      <c r="Z104" s="1" t="s">
        <v>15</v>
      </c>
      <c r="AA104" s="2"/>
    </row>
  </sheetData>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S34"/>
  <sheetViews>
    <sheetView workbookViewId="0" topLeftCell="A1">
      <pane ySplit="1" topLeftCell="A2" activePane="bottomLeft" state="frozen"/>
      <selection pane="topLeft" activeCell="A1" sqref="A1"/>
      <selection pane="bottomLeft" activeCell="A2" sqref="A2"/>
    </sheetView>
  </sheetViews>
  <sheetFormatPr defaultColWidth="8.8515625" defaultRowHeight="15" customHeight="1"/>
  <cols>
    <col min="1" max="1" width="6.28125" style="0" customWidth="1"/>
    <col min="2" max="2" width="8.8515625" style="0" customWidth="1"/>
    <col min="3" max="3" width="10.28125" style="0" customWidth="1"/>
    <col min="4" max="4" width="8.8515625" style="0" hidden="1"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 t="s">
        <v>171</v>
      </c>
      <c r="B1" s="1" t="s">
        <v>143</v>
      </c>
      <c r="C1" s="1" t="s">
        <v>78</v>
      </c>
      <c r="D1" s="1" t="s">
        <v>257</v>
      </c>
      <c r="E1" s="1" t="s">
        <v>281</v>
      </c>
      <c r="F1" s="1" t="s">
        <v>259</v>
      </c>
      <c r="G1" s="1" t="s">
        <v>197</v>
      </c>
      <c r="H1" s="1" t="s">
        <v>253</v>
      </c>
      <c r="I1" s="1" t="s">
        <v>40</v>
      </c>
      <c r="J1" s="1" t="s">
        <v>38</v>
      </c>
      <c r="K1" s="1" t="s">
        <v>102</v>
      </c>
      <c r="L1" s="1" t="s">
        <v>61</v>
      </c>
      <c r="M1" s="1" t="s">
        <v>26</v>
      </c>
      <c r="N1" s="1" t="s">
        <v>283</v>
      </c>
      <c r="O1" s="1" t="s">
        <v>201</v>
      </c>
      <c r="P1" s="1" t="s">
        <v>122</v>
      </c>
      <c r="Q1" s="1" t="s">
        <v>167</v>
      </c>
      <c r="R1" s="1" t="s">
        <v>178</v>
      </c>
      <c r="S1" s="1" t="s">
        <v>88</v>
      </c>
    </row>
    <row r="2" spans="1:19" ht="15" customHeight="1">
      <c r="A2" s="1">
        <v>4</v>
      </c>
      <c r="B2" s="1">
        <v>1</v>
      </c>
      <c r="C2" s="4"/>
      <c r="D2" s="5"/>
      <c r="E2" s="5"/>
      <c r="F2" s="5"/>
      <c r="G2" s="5"/>
      <c r="H2" s="5"/>
      <c r="I2" s="5"/>
      <c r="J2" s="5"/>
      <c r="K2" s="5"/>
      <c r="L2" s="5"/>
      <c r="M2" s="5"/>
      <c r="N2" s="7"/>
      <c r="O2" s="1">
        <v>1</v>
      </c>
      <c r="P2" s="14"/>
      <c r="Q2" s="5"/>
      <c r="R2" s="5"/>
      <c r="S2" s="5"/>
    </row>
    <row r="3" spans="1:17" ht="15" customHeight="1">
      <c r="A3" s="1">
        <v>5</v>
      </c>
      <c r="B3" s="1">
        <v>1</v>
      </c>
      <c r="C3" s="2"/>
      <c r="N3" s="9"/>
      <c r="O3" s="1">
        <v>1</v>
      </c>
      <c r="P3" s="11">
        <v>3272.82</v>
      </c>
      <c r="Q3" s="2"/>
    </row>
    <row r="4" spans="1:19" ht="15" customHeight="1">
      <c r="A4" s="1">
        <v>7</v>
      </c>
      <c r="B4" s="1">
        <v>1</v>
      </c>
      <c r="C4" s="2"/>
      <c r="N4" s="13"/>
      <c r="O4" s="1">
        <v>1</v>
      </c>
      <c r="P4" s="4"/>
      <c r="Q4" s="8"/>
      <c r="S4" s="8"/>
    </row>
    <row r="5" spans="1:19" ht="15" customHeight="1">
      <c r="A5" s="1">
        <v>11</v>
      </c>
      <c r="B5" s="1">
        <v>1</v>
      </c>
      <c r="C5" s="2"/>
      <c r="M5" s="9"/>
      <c r="N5" s="1">
        <v>1</v>
      </c>
      <c r="O5" s="14"/>
      <c r="P5" s="9"/>
      <c r="Q5" s="11">
        <v>40124.71</v>
      </c>
      <c r="R5" s="12"/>
      <c r="S5" s="1" t="s">
        <v>261</v>
      </c>
    </row>
    <row r="6" spans="1:19" ht="15" customHeight="1">
      <c r="A6" s="1">
        <v>16</v>
      </c>
      <c r="B6" s="1">
        <v>1</v>
      </c>
      <c r="C6" s="2"/>
      <c r="N6" s="7"/>
      <c r="O6" s="1">
        <v>1</v>
      </c>
      <c r="P6" s="2"/>
      <c r="Q6" s="5"/>
      <c r="S6" s="5"/>
    </row>
    <row r="7" spans="1:16" ht="15" customHeight="1">
      <c r="A7" s="1">
        <v>23</v>
      </c>
      <c r="B7" s="1">
        <v>1</v>
      </c>
      <c r="C7" s="2"/>
      <c r="N7" s="9"/>
      <c r="O7" s="1">
        <v>1</v>
      </c>
      <c r="P7" s="2"/>
    </row>
    <row r="8" spans="1:16" ht="15" customHeight="1">
      <c r="A8" s="1">
        <v>34</v>
      </c>
      <c r="B8" s="1">
        <v>1</v>
      </c>
      <c r="C8" s="2"/>
      <c r="H8" s="8"/>
      <c r="N8" s="9"/>
      <c r="O8" s="1">
        <v>1</v>
      </c>
      <c r="P8" s="10"/>
    </row>
    <row r="9" spans="1:17" ht="15" customHeight="1">
      <c r="A9" s="1">
        <v>39</v>
      </c>
      <c r="B9" s="1">
        <v>1</v>
      </c>
      <c r="C9" s="2"/>
      <c r="G9" s="9"/>
      <c r="H9" s="1">
        <v>1</v>
      </c>
      <c r="I9" s="2"/>
      <c r="N9" s="9"/>
      <c r="O9" s="1">
        <v>1</v>
      </c>
      <c r="P9" s="11">
        <v>8095.89</v>
      </c>
      <c r="Q9" s="2"/>
    </row>
    <row r="10" spans="1:17" ht="15" customHeight="1">
      <c r="A10" s="1">
        <v>42</v>
      </c>
      <c r="B10" s="1">
        <v>1</v>
      </c>
      <c r="C10" s="2"/>
      <c r="H10" s="5"/>
      <c r="N10" s="9"/>
      <c r="O10" s="1">
        <v>1</v>
      </c>
      <c r="P10" s="11">
        <v>6616.11</v>
      </c>
      <c r="Q10" s="2"/>
    </row>
    <row r="11" spans="1:17" ht="15" customHeight="1">
      <c r="A11" s="1">
        <v>43</v>
      </c>
      <c r="B11" s="1">
        <v>1</v>
      </c>
      <c r="C11" s="2"/>
      <c r="N11" s="9"/>
      <c r="O11" s="1">
        <v>1</v>
      </c>
      <c r="P11" s="11">
        <v>4517.1</v>
      </c>
      <c r="Q11" s="2"/>
    </row>
    <row r="12" spans="1:16" ht="15" customHeight="1">
      <c r="A12" s="1" t="s">
        <v>87</v>
      </c>
      <c r="B12" s="1">
        <v>1</v>
      </c>
      <c r="C12" s="2"/>
      <c r="N12" s="9"/>
      <c r="O12" s="1">
        <v>1</v>
      </c>
      <c r="P12" s="4"/>
    </row>
    <row r="13" spans="1:16" ht="15" customHeight="1">
      <c r="A13" s="1">
        <v>45</v>
      </c>
      <c r="B13" s="1">
        <v>1</v>
      </c>
      <c r="C13" s="2"/>
      <c r="D13" s="8"/>
      <c r="N13" s="9"/>
      <c r="O13" s="1">
        <v>1</v>
      </c>
      <c r="P13" s="2"/>
    </row>
    <row r="14" spans="1:16" ht="15" customHeight="1">
      <c r="A14" s="21">
        <v>46</v>
      </c>
      <c r="B14" s="1">
        <v>1</v>
      </c>
      <c r="C14" s="12"/>
      <c r="D14" s="1" t="s">
        <v>41</v>
      </c>
      <c r="E14" s="2"/>
      <c r="N14" s="9"/>
      <c r="O14" s="1">
        <v>1</v>
      </c>
      <c r="P14" s="10"/>
    </row>
    <row r="15" spans="1:17" ht="15" customHeight="1">
      <c r="A15" s="1">
        <v>47</v>
      </c>
      <c r="B15" s="1">
        <v>1</v>
      </c>
      <c r="C15" s="2"/>
      <c r="D15" s="5"/>
      <c r="N15" s="9"/>
      <c r="O15" s="1">
        <v>1</v>
      </c>
      <c r="P15" s="11">
        <v>9396.07</v>
      </c>
      <c r="Q15" s="2"/>
    </row>
    <row r="16" spans="1:19" ht="15" customHeight="1">
      <c r="A16" s="1">
        <v>53</v>
      </c>
      <c r="B16" s="1">
        <v>1</v>
      </c>
      <c r="C16" s="2"/>
      <c r="H16" s="8"/>
      <c r="N16" s="13"/>
      <c r="O16" s="1">
        <v>1</v>
      </c>
      <c r="P16" s="11">
        <v>15138.77</v>
      </c>
      <c r="Q16" s="10"/>
      <c r="S16" s="8"/>
    </row>
    <row r="17" spans="1:19" ht="15" customHeight="1">
      <c r="A17" s="1">
        <v>54</v>
      </c>
      <c r="B17" s="1">
        <v>1</v>
      </c>
      <c r="C17" s="2"/>
      <c r="G17" s="9"/>
      <c r="H17" s="1">
        <v>1</v>
      </c>
      <c r="I17" s="2"/>
      <c r="M17" s="9"/>
      <c r="N17" s="1">
        <v>1</v>
      </c>
      <c r="O17" s="14"/>
      <c r="P17" s="18"/>
      <c r="Q17" s="19">
        <v>409064</v>
      </c>
      <c r="R17" s="12"/>
      <c r="S17" s="1" t="s">
        <v>284</v>
      </c>
    </row>
    <row r="18" spans="1:19" ht="15" customHeight="1">
      <c r="A18" s="1">
        <v>57</v>
      </c>
      <c r="B18" s="1">
        <v>1</v>
      </c>
      <c r="C18" s="2"/>
      <c r="H18" s="5"/>
      <c r="N18" s="7"/>
      <c r="O18" s="1">
        <v>1</v>
      </c>
      <c r="P18" s="11">
        <v>18905.74</v>
      </c>
      <c r="Q18" s="14"/>
      <c r="S18" s="5"/>
    </row>
    <row r="19" spans="1:19" ht="15" customHeight="1">
      <c r="A19" s="1">
        <v>62</v>
      </c>
      <c r="B19" s="1">
        <v>1</v>
      </c>
      <c r="C19" s="2"/>
      <c r="N19" s="9"/>
      <c r="O19" s="1">
        <v>1</v>
      </c>
      <c r="P19" s="1"/>
      <c r="Q19" s="1"/>
      <c r="R19" s="10"/>
      <c r="S19" s="8"/>
    </row>
    <row r="20" spans="1:19" ht="15" customHeight="1">
      <c r="A20" s="1">
        <v>64</v>
      </c>
      <c r="B20" s="1">
        <v>1</v>
      </c>
      <c r="C20" s="2"/>
      <c r="N20" s="9"/>
      <c r="O20" s="1">
        <v>1</v>
      </c>
      <c r="P20" s="4"/>
      <c r="Q20" s="7"/>
      <c r="R20" s="21"/>
      <c r="S20" s="1" t="s">
        <v>98</v>
      </c>
    </row>
    <row r="21" spans="1:19" ht="15" customHeight="1">
      <c r="A21" s="1">
        <v>65</v>
      </c>
      <c r="B21" s="1">
        <v>1</v>
      </c>
      <c r="C21" s="2"/>
      <c r="N21" s="13"/>
      <c r="O21" s="1">
        <v>1</v>
      </c>
      <c r="P21" s="2"/>
      <c r="Q21" s="8"/>
      <c r="R21" s="18"/>
      <c r="S21" s="1" t="s">
        <v>156</v>
      </c>
    </row>
    <row r="22" spans="1:19" ht="15" customHeight="1">
      <c r="A22" s="1">
        <v>67</v>
      </c>
      <c r="B22" s="1">
        <v>1</v>
      </c>
      <c r="C22" s="2"/>
      <c r="H22" s="8"/>
      <c r="M22" s="9"/>
      <c r="N22" s="1">
        <v>1</v>
      </c>
      <c r="O22" s="14"/>
      <c r="P22" s="13"/>
      <c r="Q22" s="19">
        <v>676916</v>
      </c>
      <c r="R22" s="11">
        <v>827309.93</v>
      </c>
      <c r="S22" s="1" t="s">
        <v>272</v>
      </c>
    </row>
    <row r="23" spans="1:19" ht="15" customHeight="1">
      <c r="A23" s="1">
        <v>71</v>
      </c>
      <c r="B23" s="1">
        <v>1</v>
      </c>
      <c r="C23" s="2"/>
      <c r="G23" s="9"/>
      <c r="H23" s="1">
        <v>1</v>
      </c>
      <c r="I23" s="2"/>
      <c r="N23" s="18"/>
      <c r="O23" s="1">
        <v>1</v>
      </c>
      <c r="P23" s="11">
        <v>3094.11</v>
      </c>
      <c r="Q23" s="14"/>
      <c r="R23" s="6"/>
      <c r="S23" s="6"/>
    </row>
    <row r="24" spans="1:19" ht="15" customHeight="1">
      <c r="A24" s="1">
        <v>73</v>
      </c>
      <c r="B24" s="1">
        <v>1</v>
      </c>
      <c r="C24" s="2"/>
      <c r="H24" s="5"/>
      <c r="M24" s="9"/>
      <c r="N24" s="1">
        <v>1</v>
      </c>
      <c r="O24" s="14"/>
      <c r="P24" s="18"/>
      <c r="Q24" s="19">
        <v>100000</v>
      </c>
      <c r="R24" s="11">
        <v>203391.22</v>
      </c>
      <c r="S24" s="1" t="s">
        <v>99</v>
      </c>
    </row>
    <row r="25" spans="1:19" ht="15" customHeight="1">
      <c r="A25" s="1">
        <v>78</v>
      </c>
      <c r="B25" s="1">
        <v>1</v>
      </c>
      <c r="C25" s="2"/>
      <c r="N25" s="7"/>
      <c r="O25" s="1">
        <v>1</v>
      </c>
      <c r="P25" s="22">
        <v>1123.31</v>
      </c>
      <c r="Q25" s="22"/>
      <c r="R25" s="4"/>
      <c r="S25" s="5"/>
    </row>
    <row r="26" spans="1:17" ht="15" customHeight="1">
      <c r="A26" s="1" t="s">
        <v>115</v>
      </c>
      <c r="B26" s="1">
        <v>1</v>
      </c>
      <c r="C26" s="2"/>
      <c r="N26" s="9"/>
      <c r="O26" s="1">
        <v>1</v>
      </c>
      <c r="P26" s="4"/>
      <c r="Q26" s="5"/>
    </row>
    <row r="27" spans="1:16" ht="15" customHeight="1">
      <c r="A27" s="1" t="s">
        <v>117</v>
      </c>
      <c r="B27" s="1">
        <v>1</v>
      </c>
      <c r="C27" s="2"/>
      <c r="N27" s="9"/>
      <c r="O27" s="1">
        <v>1</v>
      </c>
      <c r="P27" s="2"/>
    </row>
    <row r="28" spans="1:19" ht="15" customHeight="1">
      <c r="A28" s="1" t="s">
        <v>112</v>
      </c>
      <c r="B28" s="1">
        <v>1</v>
      </c>
      <c r="C28" s="2"/>
      <c r="N28" s="13"/>
      <c r="O28" s="1">
        <v>1</v>
      </c>
      <c r="P28" s="2"/>
      <c r="Q28" s="8"/>
      <c r="S28" s="8"/>
    </row>
    <row r="29" spans="1:19" ht="15" customHeight="1">
      <c r="A29" s="1">
        <v>87</v>
      </c>
      <c r="B29" s="1">
        <v>1</v>
      </c>
      <c r="C29" s="2"/>
      <c r="M29" s="9"/>
      <c r="N29" s="1">
        <v>1</v>
      </c>
      <c r="O29" s="14"/>
      <c r="P29" s="9"/>
      <c r="Q29" s="11">
        <v>511305.71</v>
      </c>
      <c r="R29" s="12"/>
      <c r="S29" s="1" t="s">
        <v>166</v>
      </c>
    </row>
    <row r="30" spans="1:19" ht="15" customHeight="1">
      <c r="A30" s="1" t="s">
        <v>181</v>
      </c>
      <c r="B30" s="1">
        <v>1</v>
      </c>
      <c r="C30" s="2"/>
      <c r="N30" s="7"/>
      <c r="O30" s="1">
        <v>1</v>
      </c>
      <c r="P30" s="2"/>
      <c r="Q30" s="5"/>
      <c r="S30" s="5"/>
    </row>
    <row r="31" spans="1:16" ht="15" customHeight="1">
      <c r="A31" s="1" t="s">
        <v>180</v>
      </c>
      <c r="B31" s="1">
        <v>1</v>
      </c>
      <c r="C31" s="2"/>
      <c r="N31" s="9"/>
      <c r="O31" s="1">
        <v>1</v>
      </c>
      <c r="P31" s="2"/>
    </row>
    <row r="32" spans="1:18" ht="15" customHeight="1">
      <c r="A32" s="1">
        <v>93</v>
      </c>
      <c r="B32" s="1">
        <v>1</v>
      </c>
      <c r="C32" s="10"/>
      <c r="D32" s="8"/>
      <c r="E32" s="8"/>
      <c r="F32" s="8"/>
      <c r="G32" s="8"/>
      <c r="H32" s="8"/>
      <c r="I32" s="8"/>
      <c r="J32" s="8"/>
      <c r="K32" s="8"/>
      <c r="L32" s="8"/>
      <c r="M32" s="8"/>
      <c r="N32" s="13"/>
      <c r="O32" s="1">
        <v>1</v>
      </c>
      <c r="P32" s="10"/>
      <c r="Q32" s="8"/>
      <c r="R32" s="8"/>
    </row>
    <row r="33" spans="1:19" ht="15" customHeight="1">
      <c r="A33" s="7"/>
      <c r="B33" s="1">
        <f>SUM(B2:B32)</f>
      </c>
      <c r="C33" s="1">
        <f>SUM(C2:C32)</f>
      </c>
      <c r="D33" s="1">
        <f>SUM(D2:D32)</f>
      </c>
      <c r="E33" s="1">
        <f>SUM(E2:E32)</f>
      </c>
      <c r="F33" s="1">
        <f>SUM(F2:F32)</f>
      </c>
      <c r="G33" s="1">
        <f>SUM(G2:G32)</f>
      </c>
      <c r="H33" s="1">
        <f>SUM(H2:H32)</f>
      </c>
      <c r="I33" s="1">
        <f>SUM(I2:I32)</f>
      </c>
      <c r="J33" s="1">
        <f>SUM(J2:J32)</f>
      </c>
      <c r="K33" s="1">
        <f>SUM(K2:K32)</f>
      </c>
      <c r="L33" s="1">
        <f>SUM(L2:L32)</f>
      </c>
      <c r="M33" s="1">
        <f>SUM(M2:M32)</f>
      </c>
      <c r="N33" s="1">
        <f>SUM(N2:N32)</f>
      </c>
      <c r="O33" s="1">
        <f>SUM(O2:O32)</f>
      </c>
      <c r="P33" s="11">
        <f>SUM(P2:P32)</f>
      </c>
      <c r="Q33" s="11">
        <f>SUM(Q2:Q32)</f>
      </c>
      <c r="R33" s="11">
        <f>SUM(R2:R32)</f>
      </c>
      <c r="S33" s="2"/>
    </row>
    <row r="34" spans="2:18" ht="15" customHeight="1">
      <c r="B34" s="5"/>
      <c r="C34" s="5"/>
      <c r="D34" s="5"/>
      <c r="E34" s="5"/>
      <c r="F34" s="5"/>
      <c r="G34" s="5"/>
      <c r="H34" s="5"/>
      <c r="I34" s="5"/>
      <c r="J34" s="5"/>
      <c r="K34" s="5"/>
      <c r="L34" s="5"/>
      <c r="M34" s="7"/>
      <c r="N34" s="24">
        <f>N33/31</f>
      </c>
      <c r="O34" s="24">
        <f>O33/31</f>
      </c>
      <c r="P34" s="15"/>
      <c r="Q34" s="1">
        <f>AVERAGE(Q2:Q29)</f>
      </c>
      <c r="R34" s="4"/>
    </row>
  </sheetData>
  <printOptions/>
  <pageMargins left="0.75" right="0.75" top="1" bottom="1" header="0.5" footer="0.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S7"/>
  <sheetViews>
    <sheetView workbookViewId="0" topLeftCell="A1"/>
  </sheetViews>
  <sheetFormatPr defaultColWidth="8.8515625" defaultRowHeight="15" customHeight="1"/>
  <cols>
    <col min="1" max="1" width="6.28125" style="0" customWidth="1"/>
    <col min="2" max="2" width="8.8515625" style="0" customWidth="1"/>
    <col min="3" max="3" width="10.28125" style="0" customWidth="1"/>
    <col min="4" max="4" width="8.8515625" style="0" hidden="1"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 t="s">
        <v>171</v>
      </c>
      <c r="B1" s="1" t="s">
        <v>143</v>
      </c>
      <c r="C1" s="1" t="s">
        <v>78</v>
      </c>
      <c r="D1" s="1" t="s">
        <v>257</v>
      </c>
      <c r="E1" s="1" t="s">
        <v>281</v>
      </c>
      <c r="F1" s="1" t="s">
        <v>259</v>
      </c>
      <c r="G1" s="1" t="s">
        <v>197</v>
      </c>
      <c r="H1" s="1" t="s">
        <v>253</v>
      </c>
      <c r="I1" s="1" t="s">
        <v>40</v>
      </c>
      <c r="J1" s="1" t="s">
        <v>38</v>
      </c>
      <c r="K1" s="1" t="s">
        <v>102</v>
      </c>
      <c r="L1" s="1" t="s">
        <v>61</v>
      </c>
      <c r="M1" s="1" t="s">
        <v>26</v>
      </c>
      <c r="N1" s="1" t="s">
        <v>283</v>
      </c>
      <c r="O1" s="1" t="s">
        <v>201</v>
      </c>
      <c r="P1" s="1" t="s">
        <v>122</v>
      </c>
      <c r="Q1" s="1" t="s">
        <v>167</v>
      </c>
      <c r="R1" s="1" t="s">
        <v>178</v>
      </c>
      <c r="S1" s="1" t="s">
        <v>88</v>
      </c>
    </row>
    <row r="2" spans="1:19" ht="15" customHeight="1">
      <c r="A2" s="1">
        <v>13</v>
      </c>
      <c r="B2" s="4"/>
      <c r="C2" s="5"/>
      <c r="D2" s="7"/>
      <c r="E2" s="1">
        <v>1</v>
      </c>
      <c r="F2" s="1">
        <v>1</v>
      </c>
      <c r="G2" s="1">
        <v>1</v>
      </c>
      <c r="H2" s="14"/>
      <c r="I2" s="5"/>
      <c r="J2" s="5"/>
      <c r="K2" s="6"/>
      <c r="L2" s="5"/>
      <c r="M2" s="5"/>
      <c r="N2" s="7"/>
      <c r="O2" s="1">
        <v>1</v>
      </c>
      <c r="P2" s="4"/>
      <c r="Q2" s="5"/>
      <c r="R2" s="5"/>
      <c r="S2" s="6"/>
    </row>
    <row r="3" spans="1:19" ht="15" customHeight="1">
      <c r="A3" s="1">
        <v>32</v>
      </c>
      <c r="B3" s="2"/>
      <c r="D3" s="9"/>
      <c r="E3" s="1">
        <v>1</v>
      </c>
      <c r="F3" s="4"/>
      <c r="G3" s="7"/>
      <c r="H3" s="1">
        <v>1</v>
      </c>
      <c r="I3" s="2"/>
      <c r="J3" s="9"/>
      <c r="K3" s="1">
        <v>1</v>
      </c>
      <c r="L3" s="2"/>
      <c r="N3" s="13"/>
      <c r="O3" s="1">
        <v>1</v>
      </c>
      <c r="P3" s="2"/>
      <c r="Q3" s="8"/>
      <c r="R3" s="13"/>
      <c r="S3" s="1" t="s">
        <v>75</v>
      </c>
    </row>
    <row r="4" spans="1:19" ht="15" customHeight="1">
      <c r="A4" s="1">
        <v>99</v>
      </c>
      <c r="B4" s="2"/>
      <c r="D4" s="9"/>
      <c r="E4" s="1">
        <v>1</v>
      </c>
      <c r="F4" s="2"/>
      <c r="H4" s="5"/>
      <c r="K4" s="5"/>
      <c r="M4" s="9"/>
      <c r="N4" s="1">
        <v>1</v>
      </c>
      <c r="O4" s="4"/>
      <c r="P4" s="9"/>
      <c r="Q4" s="19">
        <v>300000</v>
      </c>
      <c r="R4" s="19">
        <v>309600</v>
      </c>
      <c r="S4" s="1" t="s">
        <v>29</v>
      </c>
    </row>
    <row r="5" spans="1:19" ht="15" customHeight="1">
      <c r="A5" s="1">
        <v>99</v>
      </c>
      <c r="B5" s="10"/>
      <c r="C5" s="8"/>
      <c r="D5" s="13"/>
      <c r="E5" s="1">
        <v>1</v>
      </c>
      <c r="F5" s="10"/>
      <c r="G5" s="8"/>
      <c r="H5" s="8"/>
      <c r="I5" s="8"/>
      <c r="J5" s="8"/>
      <c r="K5" s="8"/>
      <c r="L5" s="8"/>
      <c r="M5" s="13"/>
      <c r="N5" s="1">
        <v>1</v>
      </c>
      <c r="O5" s="10"/>
      <c r="P5" s="13"/>
      <c r="Q5" s="19">
        <v>300000</v>
      </c>
      <c r="R5" s="19">
        <v>309600</v>
      </c>
      <c r="S5" s="1" t="s">
        <v>92</v>
      </c>
    </row>
    <row r="6" spans="1:19" ht="15" customHeight="1">
      <c r="A6" s="7"/>
      <c r="B6" s="1">
        <f>SUM(B2:B5)</f>
      </c>
      <c r="C6" s="1">
        <f>SUM(C2:C5)</f>
      </c>
      <c r="D6" s="1">
        <f>SUM(D2:D5)</f>
      </c>
      <c r="E6" s="1">
        <f>SUM(E2:E5)</f>
      </c>
      <c r="F6" s="1">
        <f>SUM(F2:F5)</f>
      </c>
      <c r="G6" s="1">
        <f>SUM(G2:G5)</f>
      </c>
      <c r="H6" s="1">
        <f>SUM(H2:H5)</f>
      </c>
      <c r="I6" s="1">
        <f>SUM(I2:I5)</f>
      </c>
      <c r="J6" s="1">
        <f>SUM(J2:J5)</f>
      </c>
      <c r="K6" s="1">
        <f>SUM(K2:K5)</f>
      </c>
      <c r="L6" s="1">
        <f>SUM(L2:L5)</f>
      </c>
      <c r="M6" s="1">
        <f>SUM(M2:M5)</f>
      </c>
      <c r="N6" s="1">
        <f>SUM(N2:N5)</f>
      </c>
      <c r="O6" s="1">
        <f>SUM(O2:O5)</f>
      </c>
      <c r="P6" s="11">
        <f>SUM(P2:P5)</f>
      </c>
      <c r="Q6" s="11">
        <f>SUM(Q2:Q5)</f>
      </c>
      <c r="R6" s="11">
        <f>SUM(R2:R5)</f>
      </c>
      <c r="S6" s="4"/>
    </row>
    <row r="7" spans="2:18" ht="15" customHeight="1">
      <c r="B7" s="5"/>
      <c r="C7" s="5"/>
      <c r="D7" s="5"/>
      <c r="E7" s="5"/>
      <c r="F7" s="5"/>
      <c r="G7" s="5"/>
      <c r="H7" s="5"/>
      <c r="I7" s="5"/>
      <c r="J7" s="5"/>
      <c r="K7" s="5"/>
      <c r="L7" s="5"/>
      <c r="M7" s="5"/>
      <c r="N7" s="5"/>
      <c r="O7" s="5"/>
      <c r="P7" s="5"/>
      <c r="Q7" s="5"/>
      <c r="R7" s="5"/>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S31"/>
  <sheetViews>
    <sheetView workbookViewId="0" topLeftCell="A1"/>
  </sheetViews>
  <sheetFormatPr defaultColWidth="8.8515625" defaultRowHeight="15" customHeight="1"/>
  <cols>
    <col min="1" max="1" width="6.28125" style="0" customWidth="1"/>
    <col min="2" max="2" width="8.8515625" style="0" customWidth="1"/>
    <col min="3" max="3" width="10.28125" style="0" customWidth="1"/>
    <col min="4" max="4" width="16.421875" style="0"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 t="s">
        <v>171</v>
      </c>
      <c r="B1" s="1" t="s">
        <v>143</v>
      </c>
      <c r="C1" s="1" t="s">
        <v>78</v>
      </c>
      <c r="D1" s="1" t="s">
        <v>257</v>
      </c>
      <c r="E1" s="1" t="s">
        <v>281</v>
      </c>
      <c r="F1" s="1" t="s">
        <v>259</v>
      </c>
      <c r="G1" s="1" t="s">
        <v>197</v>
      </c>
      <c r="H1" s="1" t="s">
        <v>253</v>
      </c>
      <c r="I1" s="1" t="s">
        <v>40</v>
      </c>
      <c r="J1" s="1" t="s">
        <v>38</v>
      </c>
      <c r="K1" s="1" t="s">
        <v>102</v>
      </c>
      <c r="L1" s="1" t="s">
        <v>61</v>
      </c>
      <c r="M1" s="1" t="s">
        <v>26</v>
      </c>
      <c r="N1" s="1" t="s">
        <v>283</v>
      </c>
      <c r="O1" s="1" t="s">
        <v>201</v>
      </c>
      <c r="P1" s="1" t="s">
        <v>122</v>
      </c>
      <c r="Q1" s="1" t="s">
        <v>167</v>
      </c>
      <c r="R1" s="1" t="s">
        <v>178</v>
      </c>
      <c r="S1" s="1" t="s">
        <v>88</v>
      </c>
    </row>
    <row r="2" spans="1:19" ht="15" customHeight="1">
      <c r="A2" s="1">
        <v>22</v>
      </c>
      <c r="B2" s="15"/>
      <c r="C2" s="1">
        <v>1</v>
      </c>
      <c r="D2" s="1" t="s">
        <v>225</v>
      </c>
      <c r="E2" s="4"/>
      <c r="F2" s="5"/>
      <c r="G2" s="5"/>
      <c r="H2" s="5"/>
      <c r="I2" s="5"/>
      <c r="J2" s="5"/>
      <c r="K2" s="5"/>
      <c r="L2" s="5"/>
      <c r="M2" s="5"/>
      <c r="N2" s="7"/>
      <c r="O2" s="1">
        <v>1</v>
      </c>
      <c r="P2" s="14"/>
      <c r="Q2" s="5"/>
      <c r="R2" s="7"/>
      <c r="S2" s="1" t="s">
        <v>270</v>
      </c>
    </row>
    <row r="3" spans="1:19" ht="15" customHeight="1">
      <c r="A3" s="1">
        <v>24</v>
      </c>
      <c r="B3" s="12"/>
      <c r="C3" s="1">
        <v>1</v>
      </c>
      <c r="D3" s="1" t="s">
        <v>25</v>
      </c>
      <c r="E3" s="2"/>
      <c r="N3" s="9"/>
      <c r="O3" s="1">
        <v>1</v>
      </c>
      <c r="P3" s="11">
        <v>5161.47</v>
      </c>
      <c r="Q3" s="2"/>
      <c r="S3" s="5"/>
    </row>
    <row r="4" spans="1:17" ht="15" customHeight="1">
      <c r="A4" s="1">
        <v>25</v>
      </c>
      <c r="B4" s="12"/>
      <c r="C4" s="1">
        <v>1</v>
      </c>
      <c r="D4" s="1" t="s">
        <v>286</v>
      </c>
      <c r="E4" s="2"/>
      <c r="H4" s="8"/>
      <c r="N4" s="9"/>
      <c r="O4" s="1">
        <v>1</v>
      </c>
      <c r="P4" s="11">
        <v>13660.15</v>
      </c>
      <c r="Q4" s="2"/>
    </row>
    <row r="5" spans="1:17" ht="15" customHeight="1">
      <c r="A5" s="1">
        <v>26</v>
      </c>
      <c r="B5" s="12"/>
      <c r="C5" s="1">
        <v>1</v>
      </c>
      <c r="D5" s="1" t="s">
        <v>25</v>
      </c>
      <c r="E5" s="2"/>
      <c r="G5" s="9"/>
      <c r="H5" s="1">
        <v>1</v>
      </c>
      <c r="I5" s="2"/>
      <c r="N5" s="9"/>
      <c r="O5" s="1">
        <v>1</v>
      </c>
      <c r="P5" s="11">
        <v>16233.73</v>
      </c>
      <c r="Q5" s="2"/>
    </row>
    <row r="6" spans="1:19" ht="15" customHeight="1">
      <c r="A6" s="1">
        <v>36</v>
      </c>
      <c r="B6" s="12"/>
      <c r="C6" s="1">
        <v>1</v>
      </c>
      <c r="D6" s="1" t="s">
        <v>217</v>
      </c>
      <c r="E6" s="2"/>
      <c r="H6" s="5"/>
      <c r="N6" s="13"/>
      <c r="O6" s="1">
        <v>1</v>
      </c>
      <c r="P6" s="11">
        <v>3812.64</v>
      </c>
      <c r="Q6" s="10"/>
      <c r="R6" s="8"/>
      <c r="S6" s="8"/>
    </row>
    <row r="7" spans="1:19" ht="15" customHeight="1">
      <c r="A7" s="1">
        <v>44</v>
      </c>
      <c r="B7" s="12"/>
      <c r="C7" s="1">
        <v>1</v>
      </c>
      <c r="D7" s="1" t="s">
        <v>14</v>
      </c>
      <c r="E7" s="2"/>
      <c r="M7" s="9"/>
      <c r="N7" s="1">
        <v>1</v>
      </c>
      <c r="O7" s="4"/>
      <c r="P7" s="7"/>
      <c r="Q7" s="11">
        <v>65601.05</v>
      </c>
      <c r="R7" s="19">
        <v>150685</v>
      </c>
      <c r="S7" s="1" t="s">
        <v>134</v>
      </c>
    </row>
    <row r="8" spans="1:19" ht="15" customHeight="1">
      <c r="A8" s="1" t="s">
        <v>103</v>
      </c>
      <c r="B8" s="12"/>
      <c r="C8" s="1">
        <v>1</v>
      </c>
      <c r="D8" s="1" t="s">
        <v>14</v>
      </c>
      <c r="E8" s="2"/>
      <c r="M8" s="9"/>
      <c r="N8" s="1">
        <v>1</v>
      </c>
      <c r="O8" s="10"/>
      <c r="P8" s="9"/>
      <c r="Q8" s="11">
        <v>46173.33</v>
      </c>
      <c r="R8" s="19">
        <v>150685</v>
      </c>
      <c r="S8" s="1" t="s">
        <v>114</v>
      </c>
    </row>
    <row r="9" spans="1:19" ht="15" customHeight="1">
      <c r="A9" s="1" t="s">
        <v>101</v>
      </c>
      <c r="B9" s="12"/>
      <c r="C9" s="1">
        <v>1</v>
      </c>
      <c r="D9" s="1" t="s">
        <v>14</v>
      </c>
      <c r="E9" s="2"/>
      <c r="N9" s="7"/>
      <c r="O9" s="1">
        <v>1</v>
      </c>
      <c r="P9" s="2"/>
      <c r="Q9" s="5"/>
      <c r="R9" s="5"/>
      <c r="S9" s="5"/>
    </row>
    <row r="10" spans="1:16" ht="15" customHeight="1">
      <c r="A10" s="1" t="s">
        <v>100</v>
      </c>
      <c r="B10" s="12"/>
      <c r="C10" s="1">
        <v>1</v>
      </c>
      <c r="D10" s="1" t="s">
        <v>14</v>
      </c>
      <c r="E10" s="2"/>
      <c r="N10" s="9"/>
      <c r="O10" s="1">
        <v>1</v>
      </c>
      <c r="P10" s="2"/>
    </row>
    <row r="11" spans="1:16" ht="15" customHeight="1">
      <c r="A11" s="1" t="s">
        <v>107</v>
      </c>
      <c r="B11" s="12"/>
      <c r="C11" s="1">
        <v>1</v>
      </c>
      <c r="D11" s="1" t="s">
        <v>14</v>
      </c>
      <c r="E11" s="2"/>
      <c r="N11" s="9"/>
      <c r="O11" s="1">
        <v>1</v>
      </c>
      <c r="P11" s="2"/>
    </row>
    <row r="12" spans="1:16" ht="15" customHeight="1">
      <c r="A12" s="1" t="s">
        <v>106</v>
      </c>
      <c r="B12" s="12"/>
      <c r="C12" s="1">
        <v>1</v>
      </c>
      <c r="D12" s="1" t="s">
        <v>14</v>
      </c>
      <c r="E12" s="2"/>
      <c r="N12" s="9"/>
      <c r="O12" s="1">
        <v>1</v>
      </c>
      <c r="P12" s="2"/>
    </row>
    <row r="13" spans="1:19" ht="15" customHeight="1">
      <c r="A13" s="1" t="s">
        <v>104</v>
      </c>
      <c r="B13" s="12"/>
      <c r="C13" s="1">
        <v>1</v>
      </c>
      <c r="D13" s="1" t="s">
        <v>14</v>
      </c>
      <c r="E13" s="2"/>
      <c r="N13" s="13"/>
      <c r="O13" s="1">
        <v>1</v>
      </c>
      <c r="P13" s="2"/>
      <c r="Q13" s="8"/>
      <c r="R13" s="8"/>
      <c r="S13" s="8"/>
    </row>
    <row r="14" spans="1:19" ht="15" customHeight="1">
      <c r="A14" s="1">
        <v>51</v>
      </c>
      <c r="B14" s="12"/>
      <c r="C14" s="1">
        <v>1</v>
      </c>
      <c r="D14" s="1" t="s">
        <v>241</v>
      </c>
      <c r="E14" s="2"/>
      <c r="M14" s="9"/>
      <c r="N14" s="1">
        <v>1</v>
      </c>
      <c r="O14" s="14"/>
      <c r="P14" s="13"/>
      <c r="Q14" s="11">
        <v>67088.08</v>
      </c>
      <c r="R14" s="19">
        <v>57500</v>
      </c>
      <c r="S14" s="1" t="s">
        <v>119</v>
      </c>
    </row>
    <row r="15" spans="1:19" ht="15" customHeight="1">
      <c r="A15" s="1">
        <v>59</v>
      </c>
      <c r="B15" s="12"/>
      <c r="C15" s="1">
        <v>1</v>
      </c>
      <c r="D15" s="1" t="s">
        <v>73</v>
      </c>
      <c r="E15" s="2"/>
      <c r="N15" s="7"/>
      <c r="O15" s="1">
        <v>1</v>
      </c>
      <c r="P15" s="11">
        <v>23626.34</v>
      </c>
      <c r="Q15" s="4"/>
      <c r="R15" s="5"/>
      <c r="S15" s="5"/>
    </row>
    <row r="16" spans="1:17" ht="15" customHeight="1">
      <c r="A16" s="1">
        <v>60</v>
      </c>
      <c r="B16" s="12"/>
      <c r="C16" s="1">
        <v>1</v>
      </c>
      <c r="D16" s="1" t="s">
        <v>231</v>
      </c>
      <c r="E16" s="2"/>
      <c r="N16" s="9"/>
      <c r="O16" s="1">
        <v>1</v>
      </c>
      <c r="P16" s="11">
        <v>4238.15</v>
      </c>
      <c r="Q16" s="2"/>
    </row>
    <row r="17" spans="1:19" ht="15" customHeight="1">
      <c r="A17" s="1">
        <v>86</v>
      </c>
      <c r="B17" s="12"/>
      <c r="C17" s="1">
        <v>1</v>
      </c>
      <c r="D17" s="1" t="s">
        <v>165</v>
      </c>
      <c r="E17" s="2"/>
      <c r="N17" s="13"/>
      <c r="O17" s="1">
        <v>1</v>
      </c>
      <c r="P17" s="11">
        <v>7968.02</v>
      </c>
      <c r="Q17" s="10"/>
      <c r="R17" s="8"/>
      <c r="S17" s="8"/>
    </row>
    <row r="18" spans="1:19" ht="15" customHeight="1">
      <c r="A18" s="1" t="s">
        <v>200</v>
      </c>
      <c r="B18" s="12"/>
      <c r="C18" s="1">
        <v>1</v>
      </c>
      <c r="D18" s="1" t="s">
        <v>247</v>
      </c>
      <c r="E18" s="2"/>
      <c r="M18" s="9"/>
      <c r="N18" s="1">
        <v>1</v>
      </c>
      <c r="O18" s="4"/>
      <c r="P18" s="7"/>
      <c r="Q18" s="19">
        <v>285445</v>
      </c>
      <c r="R18" s="11">
        <v>223462.58</v>
      </c>
      <c r="S18" s="1" t="s">
        <v>145</v>
      </c>
    </row>
    <row r="19" spans="1:19" ht="15" customHeight="1">
      <c r="A19" s="1" t="s">
        <v>199</v>
      </c>
      <c r="B19" s="12"/>
      <c r="C19" s="1">
        <v>1</v>
      </c>
      <c r="D19" s="1" t="s">
        <v>247</v>
      </c>
      <c r="E19" s="2"/>
      <c r="M19" s="9"/>
      <c r="N19" s="1">
        <v>1</v>
      </c>
      <c r="O19" s="2"/>
      <c r="P19" s="9"/>
      <c r="Q19" s="19">
        <v>183924</v>
      </c>
      <c r="R19" s="11">
        <v>223462.58</v>
      </c>
      <c r="S19" s="1" t="s">
        <v>22</v>
      </c>
    </row>
    <row r="20" spans="1:19" ht="15" customHeight="1">
      <c r="A20" s="1" t="s">
        <v>198</v>
      </c>
      <c r="B20" s="12"/>
      <c r="C20" s="1">
        <v>1</v>
      </c>
      <c r="D20" s="1" t="s">
        <v>247</v>
      </c>
      <c r="E20" s="2"/>
      <c r="M20" s="9"/>
      <c r="N20" s="1">
        <v>1</v>
      </c>
      <c r="O20" s="2"/>
      <c r="P20" s="9"/>
      <c r="Q20" s="19">
        <v>264859</v>
      </c>
      <c r="R20" s="11">
        <v>223462.58</v>
      </c>
      <c r="S20" s="1" t="s">
        <v>214</v>
      </c>
    </row>
    <row r="21" spans="1:19" ht="15" customHeight="1">
      <c r="A21" s="1" t="s">
        <v>206</v>
      </c>
      <c r="B21" s="12"/>
      <c r="C21" s="1">
        <v>1</v>
      </c>
      <c r="D21" s="1" t="s">
        <v>247</v>
      </c>
      <c r="E21" s="2"/>
      <c r="M21" s="9"/>
      <c r="N21" s="1">
        <v>1</v>
      </c>
      <c r="O21" s="2"/>
      <c r="P21" s="9"/>
      <c r="Q21" s="19">
        <v>216636</v>
      </c>
      <c r="R21" s="11">
        <v>223462.58</v>
      </c>
      <c r="S21" s="1" t="s">
        <v>80</v>
      </c>
    </row>
    <row r="22" spans="1:19" ht="15" customHeight="1">
      <c r="A22" s="1" t="s">
        <v>205</v>
      </c>
      <c r="B22" s="12"/>
      <c r="C22" s="1">
        <v>1</v>
      </c>
      <c r="D22" s="1" t="s">
        <v>247</v>
      </c>
      <c r="E22" s="2"/>
      <c r="M22" s="9"/>
      <c r="N22" s="1">
        <v>1</v>
      </c>
      <c r="O22" s="2"/>
      <c r="P22" s="9"/>
      <c r="Q22" s="19">
        <v>156663</v>
      </c>
      <c r="R22" s="11">
        <v>223462.58</v>
      </c>
      <c r="S22" s="1" t="s">
        <v>62</v>
      </c>
    </row>
    <row r="23" spans="1:19" ht="15" customHeight="1">
      <c r="A23" s="1" t="s">
        <v>204</v>
      </c>
      <c r="B23" s="12"/>
      <c r="C23" s="1">
        <v>1</v>
      </c>
      <c r="D23" s="1" t="s">
        <v>247</v>
      </c>
      <c r="E23" s="2"/>
      <c r="M23" s="9"/>
      <c r="N23" s="1">
        <v>1</v>
      </c>
      <c r="O23" s="10"/>
      <c r="P23" s="9"/>
      <c r="Q23" s="19">
        <v>160861</v>
      </c>
      <c r="R23" s="11">
        <v>223462.58</v>
      </c>
      <c r="S23" s="1" t="s">
        <v>275</v>
      </c>
    </row>
    <row r="24" spans="1:19" ht="15" customHeight="1">
      <c r="A24" s="1" t="s">
        <v>202</v>
      </c>
      <c r="B24" s="12"/>
      <c r="C24" s="1">
        <v>1</v>
      </c>
      <c r="D24" s="1" t="s">
        <v>247</v>
      </c>
      <c r="E24" s="2"/>
      <c r="M24" s="9"/>
      <c r="N24" s="1" t="s">
        <v>19</v>
      </c>
      <c r="O24" s="1">
        <v>1</v>
      </c>
      <c r="P24" s="2"/>
      <c r="Q24" s="5"/>
      <c r="R24" s="5"/>
      <c r="S24" s="5"/>
    </row>
    <row r="25" spans="1:16" ht="15" customHeight="1">
      <c r="A25" s="1" t="s">
        <v>196</v>
      </c>
      <c r="B25" s="12"/>
      <c r="C25" s="1">
        <v>1</v>
      </c>
      <c r="D25" s="1" t="s">
        <v>247</v>
      </c>
      <c r="E25" s="2"/>
      <c r="M25" s="9"/>
      <c r="N25" s="1" t="s">
        <v>19</v>
      </c>
      <c r="O25" s="1">
        <v>1</v>
      </c>
      <c r="P25" s="2"/>
    </row>
    <row r="26" spans="1:16" ht="15" customHeight="1">
      <c r="A26" s="1" t="s">
        <v>193</v>
      </c>
      <c r="B26" s="12"/>
      <c r="C26" s="1">
        <v>1</v>
      </c>
      <c r="D26" s="1" t="s">
        <v>247</v>
      </c>
      <c r="E26" s="2"/>
      <c r="M26" s="9"/>
      <c r="N26" s="1" t="s">
        <v>19</v>
      </c>
      <c r="O26" s="1">
        <v>1</v>
      </c>
      <c r="P26" s="2"/>
    </row>
    <row r="27" spans="1:19" ht="15" customHeight="1">
      <c r="A27" s="1" t="s">
        <v>191</v>
      </c>
      <c r="B27" s="12"/>
      <c r="C27" s="1">
        <v>1</v>
      </c>
      <c r="D27" s="1" t="s">
        <v>247</v>
      </c>
      <c r="E27" s="2"/>
      <c r="M27" s="9"/>
      <c r="N27" s="1" t="s">
        <v>19</v>
      </c>
      <c r="O27" s="1">
        <v>1</v>
      </c>
      <c r="P27" s="2"/>
      <c r="Q27" s="8"/>
      <c r="R27" s="8"/>
      <c r="S27" s="8"/>
    </row>
    <row r="28" spans="1:19" ht="15" customHeight="1">
      <c r="A28" s="1" t="s">
        <v>189</v>
      </c>
      <c r="B28" s="12"/>
      <c r="C28" s="1">
        <v>1</v>
      </c>
      <c r="D28" s="1" t="s">
        <v>247</v>
      </c>
      <c r="E28" s="2"/>
      <c r="M28" s="9"/>
      <c r="N28" s="1">
        <v>1</v>
      </c>
      <c r="O28" s="14"/>
      <c r="P28" s="9"/>
      <c r="Q28" s="19">
        <v>369234</v>
      </c>
      <c r="R28" s="11">
        <v>223462.58</v>
      </c>
      <c r="S28" s="1" t="s">
        <v>120</v>
      </c>
    </row>
    <row r="29" spans="1:19" ht="15" customHeight="1">
      <c r="A29" s="1">
        <v>90</v>
      </c>
      <c r="B29" s="12"/>
      <c r="C29" s="1">
        <v>1</v>
      </c>
      <c r="D29" s="1" t="s">
        <v>187</v>
      </c>
      <c r="E29" s="2"/>
      <c r="N29" s="7"/>
      <c r="O29" s="1">
        <v>1</v>
      </c>
      <c r="P29" s="2"/>
      <c r="Q29" s="7"/>
      <c r="R29" s="21"/>
      <c r="S29" s="4"/>
    </row>
    <row r="30" spans="1:18" ht="15" customHeight="1">
      <c r="A30" s="1">
        <v>101</v>
      </c>
      <c r="B30" s="16"/>
      <c r="C30" s="1">
        <v>1</v>
      </c>
      <c r="D30" s="1" t="s">
        <v>195</v>
      </c>
      <c r="E30" s="10"/>
      <c r="F30" s="8"/>
      <c r="G30" s="8"/>
      <c r="H30" s="8"/>
      <c r="I30" s="8"/>
      <c r="J30" s="8"/>
      <c r="K30" s="8"/>
      <c r="L30" s="8"/>
      <c r="M30" s="8"/>
      <c r="N30" s="13"/>
      <c r="O30" s="1">
        <v>1</v>
      </c>
      <c r="P30" s="10"/>
      <c r="Q30" s="8"/>
      <c r="R30" s="6"/>
    </row>
    <row r="31" spans="1:19" ht="15" customHeight="1">
      <c r="A31" s="7"/>
      <c r="B31" s="1">
        <f>SUM(B2:B30)</f>
      </c>
      <c r="C31" s="1">
        <f>SUM(C2:C30)</f>
      </c>
      <c r="D31" s="1">
        <f>SUM(D2:D30)</f>
      </c>
      <c r="E31" s="1">
        <f>SUM(E2:E30)</f>
      </c>
      <c r="F31" s="1">
        <f>SUM(F2:F30)</f>
      </c>
      <c r="G31" s="1">
        <f>SUM(G2:G30)</f>
      </c>
      <c r="H31" s="1">
        <f>SUM(H2:H30)</f>
      </c>
      <c r="I31" s="1">
        <f>SUM(I2:I30)</f>
      </c>
      <c r="J31" s="1">
        <f>SUM(J2:J30)</f>
      </c>
      <c r="K31" s="1">
        <f>SUM(K2:K30)</f>
      </c>
      <c r="L31" s="1">
        <f>SUM(L2:L30)</f>
      </c>
      <c r="M31" s="1">
        <f>SUM(M2:M30)</f>
      </c>
      <c r="N31" s="1">
        <f>SUM(N2:N30)</f>
      </c>
      <c r="O31" s="1">
        <f>SUM(O2:O30)</f>
      </c>
      <c r="P31" s="11">
        <f>SUM(P2:P30)</f>
      </c>
      <c r="Q31" s="11">
        <f>SUM(Q2:Q30)</f>
      </c>
      <c r="R31" s="11">
        <f>SUM(R2:R30)</f>
      </c>
      <c r="S31" s="2"/>
    </row>
  </sheetData>
  <printOptions/>
  <pageMargins left="0.75" right="0.75" top="1" bottom="1" header="0.5" footer="0.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S25"/>
  <sheetViews>
    <sheetView workbookViewId="0" topLeftCell="A1"/>
  </sheetViews>
  <sheetFormatPr defaultColWidth="8.8515625" defaultRowHeight="15" customHeight="1"/>
  <cols>
    <col min="1" max="1" width="6.28125" style="0" customWidth="1"/>
    <col min="2" max="7" width="8.8515625" style="0" hidden="1" customWidth="1"/>
    <col min="8" max="8" width="17.7109375" style="0" customWidth="1"/>
    <col min="9" max="9" width="15.8515625" style="0" customWidth="1"/>
    <col min="10" max="13" width="8.8515625" style="0" hidden="1"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1" t="s">
        <v>171</v>
      </c>
      <c r="B1" s="11" t="s">
        <v>143</v>
      </c>
      <c r="C1" s="11" t="s">
        <v>78</v>
      </c>
      <c r="D1" s="11" t="s">
        <v>257</v>
      </c>
      <c r="E1" s="11" t="s">
        <v>281</v>
      </c>
      <c r="F1" s="11" t="s">
        <v>259</v>
      </c>
      <c r="G1" s="11" t="s">
        <v>197</v>
      </c>
      <c r="H1" s="11" t="s">
        <v>253</v>
      </c>
      <c r="I1" s="11" t="s">
        <v>40</v>
      </c>
      <c r="J1" s="11" t="s">
        <v>38</v>
      </c>
      <c r="K1" s="11" t="s">
        <v>102</v>
      </c>
      <c r="L1" s="11" t="s">
        <v>61</v>
      </c>
      <c r="M1" s="11" t="s">
        <v>26</v>
      </c>
      <c r="N1" s="11" t="s">
        <v>283</v>
      </c>
      <c r="O1" s="11" t="s">
        <v>201</v>
      </c>
      <c r="P1" s="11" t="s">
        <v>122</v>
      </c>
      <c r="Q1" s="11" t="s">
        <v>167</v>
      </c>
      <c r="R1" s="11" t="s">
        <v>178</v>
      </c>
      <c r="S1" s="11" t="s">
        <v>88</v>
      </c>
    </row>
    <row r="2" spans="1:19" ht="15" customHeight="1">
      <c r="A2" s="11">
        <v>9</v>
      </c>
      <c r="B2" s="4"/>
      <c r="C2" s="5"/>
      <c r="D2" s="5"/>
      <c r="E2" s="5"/>
      <c r="F2" s="5"/>
      <c r="G2" s="7"/>
      <c r="H2" s="11">
        <v>1</v>
      </c>
      <c r="I2" s="11">
        <v>1</v>
      </c>
      <c r="J2" s="4"/>
      <c r="K2" s="5"/>
      <c r="L2" s="5"/>
      <c r="M2" s="5"/>
      <c r="N2" s="7"/>
      <c r="O2" s="11">
        <v>1</v>
      </c>
      <c r="P2" s="14"/>
      <c r="Q2" s="5"/>
      <c r="R2" s="5"/>
      <c r="S2" s="5"/>
    </row>
    <row r="3" spans="1:17" ht="15" customHeight="1">
      <c r="A3" s="11">
        <v>10</v>
      </c>
      <c r="B3" s="2"/>
      <c r="G3" s="9"/>
      <c r="H3" s="11">
        <v>1</v>
      </c>
      <c r="I3" s="14"/>
      <c r="N3" s="9"/>
      <c r="O3" s="11">
        <v>1</v>
      </c>
      <c r="P3" s="11">
        <v>8400.29</v>
      </c>
      <c r="Q3" s="2"/>
    </row>
    <row r="4" spans="1:19" ht="15" customHeight="1">
      <c r="A4" s="11">
        <v>14</v>
      </c>
      <c r="B4" s="2"/>
      <c r="H4" s="18"/>
      <c r="I4" s="11">
        <v>1</v>
      </c>
      <c r="J4" s="2"/>
      <c r="N4" s="13"/>
      <c r="O4" s="11">
        <v>1</v>
      </c>
      <c r="P4" s="4"/>
      <c r="Q4" s="8"/>
      <c r="S4" s="8"/>
    </row>
    <row r="5" spans="1:19" ht="15" customHeight="1">
      <c r="A5" s="11">
        <v>18</v>
      </c>
      <c r="B5" s="2"/>
      <c r="G5" s="9"/>
      <c r="H5" s="11">
        <v>1</v>
      </c>
      <c r="I5" s="14"/>
      <c r="M5" s="9"/>
      <c r="N5" s="11">
        <v>1</v>
      </c>
      <c r="O5" s="14"/>
      <c r="P5" s="9"/>
      <c r="Q5" s="11">
        <v>66357.4</v>
      </c>
      <c r="R5" s="12"/>
      <c r="S5" s="11" t="s">
        <v>3</v>
      </c>
    </row>
    <row r="6" spans="1:19" ht="15" customHeight="1">
      <c r="A6" s="11">
        <v>19</v>
      </c>
      <c r="B6" s="2"/>
      <c r="G6" s="9"/>
      <c r="H6" s="11">
        <v>1</v>
      </c>
      <c r="I6" s="11">
        <v>1</v>
      </c>
      <c r="J6" s="2"/>
      <c r="K6" s="8"/>
      <c r="N6" s="7"/>
      <c r="O6" s="11">
        <v>1</v>
      </c>
      <c r="P6" s="10"/>
      <c r="Q6" s="5"/>
      <c r="S6" s="5"/>
    </row>
    <row r="7" spans="1:19" ht="15" customHeight="1">
      <c r="A7" s="11">
        <v>20</v>
      </c>
      <c r="B7" s="2"/>
      <c r="G7" s="9"/>
      <c r="H7" s="11">
        <v>1</v>
      </c>
      <c r="I7" s="11">
        <v>1</v>
      </c>
      <c r="J7" s="12"/>
      <c r="K7" s="11">
        <v>1</v>
      </c>
      <c r="L7" s="2"/>
      <c r="N7" s="9"/>
      <c r="O7" s="11">
        <v>1</v>
      </c>
      <c r="P7" s="11">
        <v>6744.75</v>
      </c>
      <c r="Q7" s="2"/>
      <c r="S7" s="8"/>
    </row>
    <row r="8" spans="1:19" ht="15" customHeight="1">
      <c r="A8" s="11">
        <v>21</v>
      </c>
      <c r="B8" s="2"/>
      <c r="C8" s="8"/>
      <c r="D8" s="8"/>
      <c r="H8" s="18"/>
      <c r="I8" s="11">
        <v>1</v>
      </c>
      <c r="J8" s="2"/>
      <c r="K8" s="5"/>
      <c r="N8" s="9"/>
      <c r="O8" s="11">
        <v>1</v>
      </c>
      <c r="P8" s="14"/>
      <c r="R8" s="9"/>
      <c r="S8" s="11" t="s">
        <v>270</v>
      </c>
    </row>
    <row r="9" spans="1:19" ht="15" customHeight="1">
      <c r="A9" s="11">
        <v>26</v>
      </c>
      <c r="B9" s="12"/>
      <c r="C9" s="11">
        <v>1</v>
      </c>
      <c r="D9" s="11" t="s">
        <v>25</v>
      </c>
      <c r="E9" s="10"/>
      <c r="G9" s="9"/>
      <c r="H9" s="11">
        <v>1</v>
      </c>
      <c r="I9" s="4"/>
      <c r="K9" s="8"/>
      <c r="N9" s="9"/>
      <c r="O9" s="11">
        <v>1</v>
      </c>
      <c r="P9" s="11">
        <v>16233.73</v>
      </c>
      <c r="Q9" s="2"/>
      <c r="S9" s="6"/>
    </row>
    <row r="10" spans="1:19" ht="15" customHeight="1">
      <c r="A10" s="11">
        <v>32</v>
      </c>
      <c r="B10" s="2"/>
      <c r="C10" s="5"/>
      <c r="D10" s="7"/>
      <c r="E10" s="11">
        <v>1</v>
      </c>
      <c r="F10" s="2"/>
      <c r="G10" s="9"/>
      <c r="H10" s="11">
        <v>1</v>
      </c>
      <c r="I10" s="2"/>
      <c r="J10" s="9"/>
      <c r="K10" s="11">
        <v>1</v>
      </c>
      <c r="L10" s="2"/>
      <c r="N10" s="9"/>
      <c r="O10" s="11">
        <v>1</v>
      </c>
      <c r="P10" s="14"/>
      <c r="R10" s="9"/>
      <c r="S10" s="11" t="s">
        <v>75</v>
      </c>
    </row>
    <row r="11" spans="1:19" ht="15" customHeight="1">
      <c r="A11" s="11">
        <v>33</v>
      </c>
      <c r="B11" s="10"/>
      <c r="E11" s="5"/>
      <c r="G11" s="9"/>
      <c r="H11" s="11">
        <v>1</v>
      </c>
      <c r="I11" s="2"/>
      <c r="J11" s="9"/>
      <c r="K11" s="11">
        <v>1</v>
      </c>
      <c r="L11" s="2"/>
      <c r="N11" s="9"/>
      <c r="O11" s="11">
        <v>1</v>
      </c>
      <c r="P11" s="11">
        <v>5092.95</v>
      </c>
      <c r="Q11" s="2"/>
      <c r="S11" s="5"/>
    </row>
    <row r="12" spans="1:19" ht="15" customHeight="1">
      <c r="A12" s="11">
        <v>39</v>
      </c>
      <c r="B12" s="11">
        <v>1</v>
      </c>
      <c r="C12" s="2"/>
      <c r="G12" s="9"/>
      <c r="H12" s="11">
        <v>1</v>
      </c>
      <c r="I12" s="10"/>
      <c r="K12" s="5"/>
      <c r="N12" s="13"/>
      <c r="O12" s="11">
        <v>1</v>
      </c>
      <c r="P12" s="11">
        <v>8095.89</v>
      </c>
      <c r="Q12" s="10"/>
      <c r="S12" s="8"/>
    </row>
    <row r="13" spans="1:19" ht="15" customHeight="1">
      <c r="A13" s="11">
        <v>41</v>
      </c>
      <c r="B13" s="14"/>
      <c r="G13" s="9"/>
      <c r="H13" s="11">
        <v>1</v>
      </c>
      <c r="I13" s="11">
        <v>1</v>
      </c>
      <c r="J13" s="2"/>
      <c r="M13" s="9"/>
      <c r="N13" s="11">
        <v>1</v>
      </c>
      <c r="O13" s="4"/>
      <c r="P13" s="7"/>
      <c r="Q13" s="11">
        <v>50000</v>
      </c>
      <c r="R13" s="12"/>
      <c r="S13" s="11" t="s">
        <v>144</v>
      </c>
    </row>
    <row r="14" spans="1:19" ht="15" customHeight="1">
      <c r="A14" s="11">
        <v>54</v>
      </c>
      <c r="B14" s="11">
        <v>1</v>
      </c>
      <c r="C14" s="2"/>
      <c r="G14" s="9"/>
      <c r="H14" s="11">
        <v>1</v>
      </c>
      <c r="I14" s="14"/>
      <c r="J14" s="8"/>
      <c r="M14" s="9"/>
      <c r="N14" s="11">
        <v>1</v>
      </c>
      <c r="O14" s="10"/>
      <c r="P14" s="9"/>
      <c r="Q14" s="11">
        <v>409064</v>
      </c>
      <c r="R14" s="16"/>
      <c r="S14" s="11" t="s">
        <v>284</v>
      </c>
    </row>
    <row r="15" spans="1:19" ht="15" customHeight="1">
      <c r="A15" s="11">
        <v>63</v>
      </c>
      <c r="B15" s="4"/>
      <c r="G15" s="9"/>
      <c r="H15" s="11">
        <v>1</v>
      </c>
      <c r="I15" s="11">
        <v>1</v>
      </c>
      <c r="J15" s="11">
        <v>1</v>
      </c>
      <c r="K15" s="2"/>
      <c r="N15" s="7"/>
      <c r="O15" s="11">
        <v>1</v>
      </c>
      <c r="P15" s="2"/>
      <c r="Q15" s="7"/>
      <c r="R15" s="23"/>
      <c r="S15" s="11" t="s">
        <v>42</v>
      </c>
    </row>
    <row r="16" spans="1:19" ht="15" customHeight="1">
      <c r="A16" s="11">
        <v>69</v>
      </c>
      <c r="B16" s="10"/>
      <c r="G16" s="9"/>
      <c r="H16" s="11">
        <v>1</v>
      </c>
      <c r="I16" s="11">
        <v>1</v>
      </c>
      <c r="J16" s="4"/>
      <c r="N16" s="9"/>
      <c r="O16" s="11">
        <v>1</v>
      </c>
      <c r="P16" s="10"/>
      <c r="R16" s="5"/>
      <c r="S16" s="5"/>
    </row>
    <row r="17" spans="1:18" ht="15" customHeight="1">
      <c r="A17" s="11">
        <v>71</v>
      </c>
      <c r="B17" s="11">
        <v>1</v>
      </c>
      <c r="C17" s="2"/>
      <c r="G17" s="9"/>
      <c r="H17" s="11">
        <v>1</v>
      </c>
      <c r="I17" s="4"/>
      <c r="N17" s="13"/>
      <c r="O17" s="11">
        <v>1</v>
      </c>
      <c r="P17" s="11">
        <v>3094.11</v>
      </c>
      <c r="Q17" s="10"/>
      <c r="R17" s="8"/>
    </row>
    <row r="18" spans="1:19" ht="15" customHeight="1">
      <c r="A18" s="11">
        <v>76</v>
      </c>
      <c r="B18" s="4"/>
      <c r="G18" s="9"/>
      <c r="H18" s="11">
        <v>1</v>
      </c>
      <c r="I18" s="2"/>
      <c r="M18" s="13"/>
      <c r="N18" s="11">
        <v>1</v>
      </c>
      <c r="O18" s="14"/>
      <c r="P18" s="7"/>
      <c r="Q18" s="11">
        <v>283942</v>
      </c>
      <c r="R18" s="11">
        <v>66645</v>
      </c>
      <c r="S18" s="2"/>
    </row>
    <row r="19" spans="1:19" ht="15" customHeight="1">
      <c r="A19" s="11">
        <v>77</v>
      </c>
      <c r="B19" s="2"/>
      <c r="G19" s="9"/>
      <c r="H19" s="11">
        <v>1</v>
      </c>
      <c r="I19" s="2"/>
      <c r="K19" s="8"/>
      <c r="L19" s="9"/>
      <c r="M19" s="11">
        <v>1</v>
      </c>
      <c r="N19" s="15"/>
      <c r="O19" s="11">
        <v>1</v>
      </c>
      <c r="P19" s="2"/>
      <c r="Q19" s="7"/>
      <c r="R19" s="23"/>
      <c r="S19" s="2"/>
    </row>
    <row r="20" spans="1:19" ht="15" customHeight="1">
      <c r="A20" s="11">
        <v>91</v>
      </c>
      <c r="B20" s="2"/>
      <c r="G20" s="9"/>
      <c r="H20" s="11">
        <v>1</v>
      </c>
      <c r="I20" s="10"/>
      <c r="J20" s="9"/>
      <c r="K20" s="11">
        <v>1</v>
      </c>
      <c r="L20" s="2"/>
      <c r="M20" s="5"/>
      <c r="N20" s="13"/>
      <c r="O20" s="11">
        <v>1</v>
      </c>
      <c r="P20" s="2"/>
      <c r="Q20" s="8"/>
      <c r="R20" s="6"/>
      <c r="S20" s="8"/>
    </row>
    <row r="21" spans="1:19" ht="15" customHeight="1">
      <c r="A21" s="11">
        <v>94</v>
      </c>
      <c r="B21" s="2"/>
      <c r="H21" s="18"/>
      <c r="I21" s="11">
        <v>1</v>
      </c>
      <c r="J21" s="2"/>
      <c r="K21" s="5"/>
      <c r="M21" s="9"/>
      <c r="N21" s="11">
        <v>1</v>
      </c>
      <c r="O21" s="14"/>
      <c r="P21" s="9"/>
      <c r="Q21" s="11">
        <v>30400</v>
      </c>
      <c r="R21" s="11">
        <v>141308.8</v>
      </c>
      <c r="S21" s="11" t="s">
        <v>15</v>
      </c>
    </row>
    <row r="22" spans="1:19" ht="15" customHeight="1">
      <c r="A22" s="11">
        <v>95</v>
      </c>
      <c r="B22" s="2"/>
      <c r="G22" s="9"/>
      <c r="H22" s="11">
        <v>1</v>
      </c>
      <c r="I22" s="4"/>
      <c r="N22" s="18"/>
      <c r="O22" s="11">
        <v>1</v>
      </c>
      <c r="P22" s="2"/>
      <c r="Q22" s="6"/>
      <c r="R22" s="6"/>
      <c r="S22" s="6"/>
    </row>
    <row r="23" spans="1:19" ht="15" customHeight="1">
      <c r="A23" s="11">
        <v>96</v>
      </c>
      <c r="B23" s="10"/>
      <c r="C23" s="8"/>
      <c r="D23" s="8"/>
      <c r="E23" s="8"/>
      <c r="F23" s="8"/>
      <c r="G23" s="13"/>
      <c r="H23" s="11">
        <v>1</v>
      </c>
      <c r="I23" s="10"/>
      <c r="J23" s="8"/>
      <c r="K23" s="8"/>
      <c r="L23" s="8"/>
      <c r="M23" s="13"/>
      <c r="N23" s="11">
        <v>1</v>
      </c>
      <c r="O23" s="14"/>
      <c r="P23" s="13"/>
      <c r="Q23" s="11">
        <v>539543</v>
      </c>
      <c r="R23" s="11">
        <v>219925.04</v>
      </c>
      <c r="S23" s="11" t="s">
        <v>47</v>
      </c>
    </row>
    <row r="24" spans="1:19" ht="15" customHeight="1">
      <c r="A24" s="7"/>
      <c r="B24" s="11">
        <f>SUM(B2:B23)</f>
      </c>
      <c r="C24" s="11">
        <f>SUM(C2:C23)</f>
      </c>
      <c r="D24" s="11">
        <f>SUM(D2:D23)</f>
      </c>
      <c r="E24" s="11">
        <f>SUM(E2:E23)</f>
      </c>
      <c r="F24" s="11">
        <f>SUM(F2:F23)</f>
      </c>
      <c r="G24" s="11">
        <f>SUM(G2:G23)</f>
      </c>
      <c r="H24" s="11">
        <f>SUM(H2:H23)</f>
      </c>
      <c r="I24" s="11">
        <f>SUM(I2:I23)</f>
      </c>
      <c r="J24" s="11">
        <f>SUM(J2:J23)</f>
      </c>
      <c r="K24" s="11">
        <f>SUM(K2:K23)</f>
      </c>
      <c r="L24" s="11">
        <f>SUM(L2:L23)</f>
      </c>
      <c r="M24" s="11">
        <f>SUM(M2:M23)</f>
      </c>
      <c r="N24" s="11">
        <f>SUM(N2:N23)</f>
      </c>
      <c r="O24" s="11">
        <f>SUM(O2:O23)</f>
      </c>
      <c r="P24" s="11">
        <f>SUM(P2:P23)</f>
      </c>
      <c r="Q24" s="11">
        <f>SUM(Q2:Q23)</f>
      </c>
      <c r="R24" s="11">
        <f>SUM(R2:R23)</f>
      </c>
      <c r="S24" s="4"/>
    </row>
    <row r="25" spans="2:18" ht="15" customHeight="1">
      <c r="B25" s="5"/>
      <c r="C25" s="5"/>
      <c r="D25" s="5"/>
      <c r="E25" s="5"/>
      <c r="F25" s="5"/>
      <c r="G25" s="5"/>
      <c r="H25" s="5"/>
      <c r="I25" s="5"/>
      <c r="J25" s="5"/>
      <c r="K25" s="5"/>
      <c r="L25" s="5"/>
      <c r="M25" s="7"/>
      <c r="N25" s="11">
        <f>N24/22</f>
      </c>
      <c r="O25" s="4"/>
      <c r="P25" s="7"/>
      <c r="Q25" s="11">
        <f>AVERAGE(Q2:Q23)</f>
      </c>
      <c r="R25" s="4"/>
    </row>
  </sheetData>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V106"/>
  <sheetViews>
    <sheetView workbookViewId="0" topLeftCell="A1">
      <pane xSplit="4" ySplit="1" topLeftCell="E2" activePane="bottomRight" state="frozen"/>
      <selection pane="topLeft" activeCell="A1" sqref="A1"/>
      <selection pane="bottomLeft" activeCell="A2" sqref="A2"/>
      <selection pane="topRight" activeCell="E1" sqref="E1"/>
      <selection pane="bottomRight" activeCell="E2" sqref="E2"/>
    </sheetView>
  </sheetViews>
  <sheetFormatPr defaultColWidth="8.8515625" defaultRowHeight="15" customHeight="1"/>
  <cols>
    <col min="1" max="1" width="6.28125" style="0" customWidth="1"/>
    <col min="2" max="2" width="8.8515625" style="0" customWidth="1"/>
    <col min="3" max="3" width="10.28125" style="0" customWidth="1"/>
    <col min="4" max="4" width="8.8515625" style="0" hidden="1"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 min="20" max="22" width="8.8515625" style="0" customWidth="1"/>
  </cols>
  <sheetData>
    <row r="1" spans="1:20" ht="15" customHeight="1">
      <c r="A1" s="1" t="s">
        <v>171</v>
      </c>
      <c r="B1" s="1" t="s">
        <v>143</v>
      </c>
      <c r="C1" s="1" t="s">
        <v>78</v>
      </c>
      <c r="D1" s="1" t="s">
        <v>257</v>
      </c>
      <c r="E1" s="1" t="s">
        <v>281</v>
      </c>
      <c r="F1" s="1" t="s">
        <v>259</v>
      </c>
      <c r="G1" s="1" t="s">
        <v>197</v>
      </c>
      <c r="H1" s="1" t="s">
        <v>253</v>
      </c>
      <c r="I1" s="1" t="s">
        <v>40</v>
      </c>
      <c r="J1" s="1" t="s">
        <v>38</v>
      </c>
      <c r="K1" s="1" t="s">
        <v>102</v>
      </c>
      <c r="L1" s="1" t="s">
        <v>61</v>
      </c>
      <c r="M1" s="1" t="s">
        <v>26</v>
      </c>
      <c r="N1" s="1" t="s">
        <v>283</v>
      </c>
      <c r="O1" s="1" t="s">
        <v>201</v>
      </c>
      <c r="P1" s="1" t="s">
        <v>122</v>
      </c>
      <c r="Q1" s="1" t="s">
        <v>167</v>
      </c>
      <c r="R1" s="1" t="s">
        <v>178</v>
      </c>
      <c r="S1" s="1" t="s">
        <v>88</v>
      </c>
      <c r="T1" s="2"/>
    </row>
    <row r="2" spans="1:19" ht="15" customHeight="1">
      <c r="A2" s="1">
        <v>3</v>
      </c>
      <c r="B2" s="14"/>
      <c r="C2" s="5"/>
      <c r="D2" s="5"/>
      <c r="E2" s="5"/>
      <c r="F2" s="5"/>
      <c r="G2" s="5"/>
      <c r="H2" s="5"/>
      <c r="I2" s="7"/>
      <c r="J2" s="1">
        <v>1</v>
      </c>
      <c r="K2" s="4"/>
      <c r="L2" s="5"/>
      <c r="M2" s="5"/>
      <c r="N2" s="7"/>
      <c r="O2" s="1">
        <v>1</v>
      </c>
      <c r="P2" s="4"/>
      <c r="Q2" s="5"/>
      <c r="R2" s="5"/>
      <c r="S2" s="5"/>
    </row>
    <row r="3" spans="1:16" ht="15" customHeight="1">
      <c r="A3" s="1">
        <v>4</v>
      </c>
      <c r="B3" s="1">
        <v>1</v>
      </c>
      <c r="C3" s="2"/>
      <c r="J3" s="5"/>
      <c r="N3" s="9"/>
      <c r="O3" s="1">
        <v>1</v>
      </c>
      <c r="P3" s="10"/>
    </row>
    <row r="4" spans="1:17" ht="15" customHeight="1">
      <c r="A4" s="1">
        <v>5</v>
      </c>
      <c r="B4" s="1">
        <v>1</v>
      </c>
      <c r="C4" s="2"/>
      <c r="N4" s="9"/>
      <c r="O4" s="1">
        <v>1</v>
      </c>
      <c r="P4" s="11">
        <v>3272.82</v>
      </c>
      <c r="Q4" s="2"/>
    </row>
    <row r="5" spans="1:19" ht="15" customHeight="1">
      <c r="A5" s="1">
        <v>7</v>
      </c>
      <c r="B5" s="1">
        <v>1</v>
      </c>
      <c r="C5" s="2"/>
      <c r="K5" s="8"/>
      <c r="N5" s="13"/>
      <c r="O5" s="1">
        <v>1</v>
      </c>
      <c r="P5" s="14"/>
      <c r="Q5" s="8"/>
      <c r="S5" s="8"/>
    </row>
    <row r="6" spans="1:20" ht="15" customHeight="1">
      <c r="A6" s="1" t="s">
        <v>211</v>
      </c>
      <c r="B6" s="4"/>
      <c r="J6" s="9"/>
      <c r="K6" s="1">
        <v>1</v>
      </c>
      <c r="L6" s="2"/>
      <c r="M6" s="9"/>
      <c r="N6" s="1">
        <v>1</v>
      </c>
      <c r="O6" s="15"/>
      <c r="P6" s="11"/>
      <c r="Q6" s="11">
        <v>2835806</v>
      </c>
      <c r="R6" s="12"/>
      <c r="S6" s="1" t="s">
        <v>140</v>
      </c>
      <c r="T6" s="2"/>
    </row>
    <row r="7" spans="1:20" ht="15" customHeight="1">
      <c r="A7" s="1" t="s">
        <v>209</v>
      </c>
      <c r="B7" s="2"/>
      <c r="J7" s="9"/>
      <c r="K7" s="1">
        <v>1</v>
      </c>
      <c r="L7" s="2"/>
      <c r="M7" s="9"/>
      <c r="N7" s="1">
        <v>1</v>
      </c>
      <c r="O7" s="16"/>
      <c r="P7" s="11"/>
      <c r="Q7" s="11">
        <v>2566636</v>
      </c>
      <c r="R7" s="12"/>
      <c r="S7" s="1" t="s">
        <v>140</v>
      </c>
      <c r="T7" s="2"/>
    </row>
    <row r="8" spans="1:19" ht="15" customHeight="1">
      <c r="A8" s="1" t="s">
        <v>210</v>
      </c>
      <c r="B8" s="2"/>
      <c r="H8" s="8"/>
      <c r="I8" s="8"/>
      <c r="J8" s="9"/>
      <c r="K8" s="1">
        <v>1</v>
      </c>
      <c r="L8" s="2"/>
      <c r="N8" s="7"/>
      <c r="O8" s="1">
        <v>1</v>
      </c>
      <c r="P8" s="11"/>
      <c r="Q8" s="11"/>
      <c r="R8" s="2"/>
      <c r="S8" s="5"/>
    </row>
    <row r="9" spans="1:18" ht="15" customHeight="1">
      <c r="A9" s="1">
        <v>9</v>
      </c>
      <c r="B9" s="2"/>
      <c r="G9" s="9"/>
      <c r="H9" s="1">
        <v>1</v>
      </c>
      <c r="I9" s="1">
        <v>1</v>
      </c>
      <c r="J9" s="2"/>
      <c r="K9" s="5"/>
      <c r="N9" s="9"/>
      <c r="O9" s="1">
        <v>1</v>
      </c>
      <c r="P9" s="11"/>
      <c r="Q9" s="11"/>
      <c r="R9" s="2"/>
    </row>
    <row r="10" spans="1:19" ht="15" customHeight="1">
      <c r="A10" s="1">
        <v>10</v>
      </c>
      <c r="B10" s="10"/>
      <c r="G10" s="9"/>
      <c r="H10" s="1">
        <v>1</v>
      </c>
      <c r="I10" s="4"/>
      <c r="N10" s="13"/>
      <c r="O10" s="1">
        <v>1</v>
      </c>
      <c r="P10" s="11">
        <v>8400.29</v>
      </c>
      <c r="Q10" s="14"/>
      <c r="S10" s="8"/>
    </row>
    <row r="11" spans="1:20" ht="15" customHeight="1">
      <c r="A11" s="1">
        <v>11</v>
      </c>
      <c r="B11" s="1">
        <v>1</v>
      </c>
      <c r="C11" s="2"/>
      <c r="E11" s="8"/>
      <c r="F11" s="8"/>
      <c r="G11" s="8"/>
      <c r="H11" s="5"/>
      <c r="M11" s="9"/>
      <c r="N11" s="1">
        <v>1</v>
      </c>
      <c r="O11" s="14"/>
      <c r="P11" s="7"/>
      <c r="Q11" s="11">
        <v>40124.71</v>
      </c>
      <c r="R11" s="12"/>
      <c r="S11" s="1" t="s">
        <v>261</v>
      </c>
      <c r="T11" s="2"/>
    </row>
    <row r="12" spans="1:19" ht="15" customHeight="1">
      <c r="A12" s="1">
        <v>13</v>
      </c>
      <c r="B12" s="4"/>
      <c r="D12" s="9"/>
      <c r="E12" s="1">
        <v>1</v>
      </c>
      <c r="F12" s="1">
        <v>1</v>
      </c>
      <c r="G12" s="1">
        <v>1</v>
      </c>
      <c r="H12" s="2"/>
      <c r="I12" s="8"/>
      <c r="N12" s="7"/>
      <c r="O12" s="1">
        <v>1</v>
      </c>
      <c r="P12" s="2"/>
      <c r="Q12" s="5"/>
      <c r="S12" s="5"/>
    </row>
    <row r="13" spans="1:16" ht="15" customHeight="1">
      <c r="A13" s="1">
        <v>14</v>
      </c>
      <c r="B13" s="10"/>
      <c r="E13" s="5"/>
      <c r="F13" s="5"/>
      <c r="G13" s="5"/>
      <c r="H13" s="9"/>
      <c r="I13" s="1">
        <v>1</v>
      </c>
      <c r="J13" s="2"/>
      <c r="N13" s="9"/>
      <c r="O13" s="1">
        <v>1</v>
      </c>
      <c r="P13" s="2"/>
    </row>
    <row r="14" spans="1:19" ht="15" customHeight="1">
      <c r="A14" s="1">
        <v>16</v>
      </c>
      <c r="B14" s="1">
        <v>1</v>
      </c>
      <c r="C14" s="2"/>
      <c r="H14" s="8"/>
      <c r="I14" s="5"/>
      <c r="N14" s="13"/>
      <c r="O14" s="1">
        <v>1</v>
      </c>
      <c r="P14" s="2"/>
      <c r="Q14" s="8"/>
      <c r="S14" s="8"/>
    </row>
    <row r="15" spans="1:20" ht="15" customHeight="1">
      <c r="A15" s="1">
        <v>18</v>
      </c>
      <c r="B15" s="4"/>
      <c r="G15" s="9"/>
      <c r="H15" s="1">
        <v>1</v>
      </c>
      <c r="I15" s="10"/>
      <c r="M15" s="9"/>
      <c r="N15" s="1">
        <v>1</v>
      </c>
      <c r="O15" s="14"/>
      <c r="P15" s="9"/>
      <c r="Q15" s="11">
        <v>66357.4</v>
      </c>
      <c r="R15" s="12"/>
      <c r="S15" s="1" t="s">
        <v>3</v>
      </c>
      <c r="T15" s="2"/>
    </row>
    <row r="16" spans="1:19" ht="15" customHeight="1">
      <c r="A16" s="1">
        <v>19</v>
      </c>
      <c r="B16" s="2"/>
      <c r="G16" s="9"/>
      <c r="H16" s="1">
        <v>1</v>
      </c>
      <c r="I16" s="1">
        <v>1</v>
      </c>
      <c r="J16" s="2"/>
      <c r="K16" s="8"/>
      <c r="N16" s="7"/>
      <c r="O16" s="1">
        <v>1</v>
      </c>
      <c r="P16" s="10"/>
      <c r="Q16" s="5"/>
      <c r="S16" s="5"/>
    </row>
    <row r="17" spans="1:19" ht="15" customHeight="1">
      <c r="A17" s="1">
        <v>20</v>
      </c>
      <c r="B17" s="2"/>
      <c r="G17" s="9"/>
      <c r="H17" s="1">
        <v>1</v>
      </c>
      <c r="I17" s="1">
        <v>1</v>
      </c>
      <c r="J17" s="12"/>
      <c r="K17" s="1">
        <v>1</v>
      </c>
      <c r="L17" s="2"/>
      <c r="N17" s="9"/>
      <c r="O17" s="1">
        <v>1</v>
      </c>
      <c r="P17" s="11">
        <v>6744.75</v>
      </c>
      <c r="Q17" s="2"/>
      <c r="S17" s="8"/>
    </row>
    <row r="18" spans="1:20" ht="15" customHeight="1">
      <c r="A18" s="1">
        <v>21</v>
      </c>
      <c r="B18" s="2"/>
      <c r="C18" s="8"/>
      <c r="D18" s="8"/>
      <c r="H18" s="7"/>
      <c r="I18" s="1">
        <v>1</v>
      </c>
      <c r="J18" s="2"/>
      <c r="K18" s="5"/>
      <c r="N18" s="9"/>
      <c r="O18" s="1">
        <v>1</v>
      </c>
      <c r="P18" s="4"/>
      <c r="R18" s="9"/>
      <c r="S18" s="1" t="s">
        <v>270</v>
      </c>
      <c r="T18" s="2"/>
    </row>
    <row r="19" spans="1:20" ht="15" customHeight="1">
      <c r="A19" s="1">
        <v>22</v>
      </c>
      <c r="B19" s="16"/>
      <c r="C19" s="1">
        <v>1</v>
      </c>
      <c r="D19" s="1" t="s">
        <v>225</v>
      </c>
      <c r="E19" s="2"/>
      <c r="I19" s="5"/>
      <c r="N19" s="9"/>
      <c r="O19" s="1">
        <v>1</v>
      </c>
      <c r="P19" s="2"/>
      <c r="R19" s="9"/>
      <c r="S19" s="1" t="s">
        <v>270</v>
      </c>
      <c r="T19" s="2"/>
    </row>
    <row r="20" spans="1:19" ht="15" customHeight="1">
      <c r="A20" s="1">
        <v>23</v>
      </c>
      <c r="B20" s="1">
        <v>1</v>
      </c>
      <c r="C20" s="14"/>
      <c r="D20" s="6"/>
      <c r="N20" s="9"/>
      <c r="O20" s="1">
        <v>1</v>
      </c>
      <c r="P20" s="10"/>
      <c r="S20" s="5"/>
    </row>
    <row r="21" spans="1:17" ht="15" customHeight="1">
      <c r="A21" s="1">
        <v>24</v>
      </c>
      <c r="B21" s="15"/>
      <c r="C21" s="1">
        <v>1</v>
      </c>
      <c r="D21" s="1" t="s">
        <v>25</v>
      </c>
      <c r="E21" s="2"/>
      <c r="N21" s="9"/>
      <c r="O21" s="1">
        <v>1</v>
      </c>
      <c r="P21" s="11">
        <v>5161.47</v>
      </c>
      <c r="Q21" s="2"/>
    </row>
    <row r="22" spans="1:17" ht="15" customHeight="1">
      <c r="A22" s="1">
        <v>25</v>
      </c>
      <c r="B22" s="12"/>
      <c r="C22" s="1">
        <v>1</v>
      </c>
      <c r="D22" s="1" t="s">
        <v>286</v>
      </c>
      <c r="E22" s="2"/>
      <c r="H22" s="8"/>
      <c r="N22" s="9"/>
      <c r="O22" s="1">
        <v>1</v>
      </c>
      <c r="P22" s="11">
        <v>13660.15</v>
      </c>
      <c r="Q22" s="2"/>
    </row>
    <row r="23" spans="1:19" ht="15" customHeight="1">
      <c r="A23" s="1">
        <v>26</v>
      </c>
      <c r="B23" s="12"/>
      <c r="C23" s="1">
        <v>1</v>
      </c>
      <c r="D23" s="1" t="s">
        <v>25</v>
      </c>
      <c r="E23" s="10"/>
      <c r="G23" s="9"/>
      <c r="H23" s="1">
        <v>1</v>
      </c>
      <c r="I23" s="2"/>
      <c r="K23" s="8"/>
      <c r="N23" s="9"/>
      <c r="O23" s="1">
        <v>1</v>
      </c>
      <c r="P23" s="11">
        <v>16233.73</v>
      </c>
      <c r="Q23" s="2"/>
      <c r="S23" s="8"/>
    </row>
    <row r="24" spans="1:20" ht="15" customHeight="1">
      <c r="A24" s="1">
        <v>32</v>
      </c>
      <c r="B24" s="2"/>
      <c r="C24" s="5"/>
      <c r="D24" s="7"/>
      <c r="E24" s="1">
        <v>1</v>
      </c>
      <c r="F24" s="2"/>
      <c r="G24" s="9"/>
      <c r="H24" s="1">
        <v>1</v>
      </c>
      <c r="I24" s="2"/>
      <c r="J24" s="9"/>
      <c r="K24" s="1">
        <v>1</v>
      </c>
      <c r="L24" s="2"/>
      <c r="N24" s="9"/>
      <c r="O24" s="1">
        <v>1</v>
      </c>
      <c r="P24" s="14"/>
      <c r="R24" s="9"/>
      <c r="S24" s="1" t="s">
        <v>75</v>
      </c>
      <c r="T24" s="2"/>
    </row>
    <row r="25" spans="1:19" ht="15" customHeight="1">
      <c r="A25" s="1">
        <v>33</v>
      </c>
      <c r="B25" s="10"/>
      <c r="E25" s="5"/>
      <c r="G25" s="9"/>
      <c r="H25" s="1">
        <v>1</v>
      </c>
      <c r="I25" s="2"/>
      <c r="J25" s="9"/>
      <c r="K25" s="1">
        <v>1</v>
      </c>
      <c r="L25" s="2"/>
      <c r="N25" s="9"/>
      <c r="O25" s="1">
        <v>1</v>
      </c>
      <c r="P25" s="11">
        <v>5092.95</v>
      </c>
      <c r="Q25" s="2"/>
      <c r="S25" s="5"/>
    </row>
    <row r="26" spans="1:16" ht="15" customHeight="1">
      <c r="A26" s="1">
        <v>34</v>
      </c>
      <c r="B26" s="1">
        <v>1</v>
      </c>
      <c r="C26" s="2"/>
      <c r="H26" s="5"/>
      <c r="K26" s="6"/>
      <c r="N26" s="9"/>
      <c r="O26" s="1">
        <v>1</v>
      </c>
      <c r="P26" s="14"/>
    </row>
    <row r="27" spans="1:17" ht="15" customHeight="1">
      <c r="A27" s="1">
        <v>35</v>
      </c>
      <c r="B27" s="4"/>
      <c r="C27" s="8"/>
      <c r="D27" s="8"/>
      <c r="J27" s="9"/>
      <c r="K27" s="1">
        <v>1</v>
      </c>
      <c r="L27" s="2"/>
      <c r="N27" s="9"/>
      <c r="O27" s="1">
        <v>1</v>
      </c>
      <c r="P27" s="11">
        <v>13111.11</v>
      </c>
      <c r="Q27" s="2"/>
    </row>
    <row r="28" spans="1:19" ht="15" customHeight="1">
      <c r="A28" s="1">
        <v>36</v>
      </c>
      <c r="B28" s="12"/>
      <c r="C28" s="1">
        <v>1</v>
      </c>
      <c r="D28" s="1" t="s">
        <v>217</v>
      </c>
      <c r="E28" s="2"/>
      <c r="G28" s="8"/>
      <c r="K28" s="5"/>
      <c r="N28" s="9"/>
      <c r="O28" s="1">
        <v>1</v>
      </c>
      <c r="P28" s="11">
        <v>3812.64</v>
      </c>
      <c r="Q28" s="2"/>
      <c r="S28" s="8"/>
    </row>
    <row r="29" spans="1:20" ht="15" customHeight="1">
      <c r="A29" s="1">
        <v>37</v>
      </c>
      <c r="B29" s="2"/>
      <c r="C29" s="5"/>
      <c r="D29" s="5"/>
      <c r="F29" s="9"/>
      <c r="G29" s="1">
        <v>1</v>
      </c>
      <c r="H29" s="2"/>
      <c r="K29" s="8"/>
      <c r="N29" s="9"/>
      <c r="O29" s="1">
        <v>1</v>
      </c>
      <c r="P29" s="11">
        <v>11174.71</v>
      </c>
      <c r="Q29" s="2"/>
      <c r="R29" s="9"/>
      <c r="S29" s="1" t="s">
        <v>109</v>
      </c>
      <c r="T29" s="2"/>
    </row>
    <row r="30" spans="1:19" ht="15" customHeight="1">
      <c r="A30" s="1">
        <v>38</v>
      </c>
      <c r="B30" s="10"/>
      <c r="G30" s="5"/>
      <c r="H30" s="8"/>
      <c r="J30" s="9"/>
      <c r="K30" s="1">
        <v>1</v>
      </c>
      <c r="L30" s="2"/>
      <c r="N30" s="9"/>
      <c r="O30" s="1">
        <v>1</v>
      </c>
      <c r="P30" s="11">
        <v>6980.05</v>
      </c>
      <c r="Q30" s="2"/>
      <c r="S30" s="5"/>
    </row>
    <row r="31" spans="1:17" ht="15" customHeight="1">
      <c r="A31" s="1">
        <v>39</v>
      </c>
      <c r="B31" s="1">
        <v>1</v>
      </c>
      <c r="C31" s="2"/>
      <c r="G31" s="9"/>
      <c r="H31" s="1">
        <v>1</v>
      </c>
      <c r="I31" s="2"/>
      <c r="J31" s="8"/>
      <c r="K31" s="6"/>
      <c r="N31" s="9"/>
      <c r="O31" s="1">
        <v>1</v>
      </c>
      <c r="P31" s="11">
        <v>8095.89</v>
      </c>
      <c r="Q31" s="2"/>
    </row>
    <row r="32" spans="1:19" ht="15" customHeight="1">
      <c r="A32" s="1">
        <v>40</v>
      </c>
      <c r="B32" s="4"/>
      <c r="H32" s="6"/>
      <c r="I32" s="13"/>
      <c r="J32" s="1">
        <v>1</v>
      </c>
      <c r="K32" s="1">
        <v>1</v>
      </c>
      <c r="L32" s="2"/>
      <c r="N32" s="13"/>
      <c r="O32" s="1">
        <v>1</v>
      </c>
      <c r="P32" s="11">
        <v>3610.66</v>
      </c>
      <c r="Q32" s="10"/>
      <c r="S32" s="8"/>
    </row>
    <row r="33" spans="1:20" ht="15" customHeight="1">
      <c r="A33" s="1">
        <v>41</v>
      </c>
      <c r="B33" s="10"/>
      <c r="G33" s="9"/>
      <c r="H33" s="1">
        <v>1</v>
      </c>
      <c r="I33" s="1">
        <v>1</v>
      </c>
      <c r="J33" s="4"/>
      <c r="K33" s="5"/>
      <c r="M33" s="9"/>
      <c r="N33" s="1">
        <v>1</v>
      </c>
      <c r="O33" s="14"/>
      <c r="P33" s="18"/>
      <c r="Q33" s="19">
        <v>50000</v>
      </c>
      <c r="R33" s="12"/>
      <c r="S33" s="1" t="s">
        <v>144</v>
      </c>
      <c r="T33" s="2"/>
    </row>
    <row r="34" spans="1:19" ht="15" customHeight="1">
      <c r="A34" s="1">
        <v>42</v>
      </c>
      <c r="B34" s="1">
        <v>1</v>
      </c>
      <c r="C34" s="2"/>
      <c r="H34" s="5"/>
      <c r="I34" s="5"/>
      <c r="N34" s="7"/>
      <c r="O34" s="1">
        <v>1</v>
      </c>
      <c r="P34" s="11">
        <v>6616.11</v>
      </c>
      <c r="Q34" s="4"/>
      <c r="S34" s="5"/>
    </row>
    <row r="35" spans="1:17" ht="15" customHeight="1">
      <c r="A35" s="1">
        <v>43</v>
      </c>
      <c r="B35" s="1">
        <v>1</v>
      </c>
      <c r="C35" s="2"/>
      <c r="N35" s="9"/>
      <c r="O35" s="1">
        <v>1</v>
      </c>
      <c r="P35" s="11">
        <v>4517.1</v>
      </c>
      <c r="Q35" s="2"/>
    </row>
    <row r="36" spans="1:19" ht="15" customHeight="1">
      <c r="A36" s="1" t="s">
        <v>87</v>
      </c>
      <c r="B36" s="1">
        <v>1</v>
      </c>
      <c r="C36" s="10"/>
      <c r="D36" s="8"/>
      <c r="N36" s="13"/>
      <c r="O36" s="1">
        <v>1</v>
      </c>
      <c r="P36" s="4"/>
      <c r="Q36" s="8"/>
      <c r="R36" s="8"/>
      <c r="S36" s="8"/>
    </row>
    <row r="37" spans="1:20" ht="15" customHeight="1">
      <c r="A37" s="1">
        <v>44</v>
      </c>
      <c r="B37" s="15"/>
      <c r="C37" s="1">
        <v>1</v>
      </c>
      <c r="D37" s="1" t="s">
        <v>14</v>
      </c>
      <c r="E37" s="2"/>
      <c r="M37" s="9"/>
      <c r="N37" s="1">
        <v>1</v>
      </c>
      <c r="O37" s="4"/>
      <c r="P37" s="9"/>
      <c r="Q37" s="11">
        <v>65601.05</v>
      </c>
      <c r="R37" s="19">
        <v>150685</v>
      </c>
      <c r="S37" s="1" t="s">
        <v>134</v>
      </c>
      <c r="T37" s="2"/>
    </row>
    <row r="38" spans="1:20" ht="15" customHeight="1">
      <c r="A38" s="1" t="s">
        <v>103</v>
      </c>
      <c r="B38" s="12"/>
      <c r="C38" s="1">
        <v>1</v>
      </c>
      <c r="D38" s="1" t="s">
        <v>14</v>
      </c>
      <c r="E38" s="2"/>
      <c r="M38" s="9"/>
      <c r="N38" s="1">
        <v>1</v>
      </c>
      <c r="O38" s="10"/>
      <c r="P38" s="9"/>
      <c r="Q38" s="11">
        <v>46173.33</v>
      </c>
      <c r="R38" s="19">
        <v>150685</v>
      </c>
      <c r="S38" s="1" t="s">
        <v>114</v>
      </c>
      <c r="T38" s="2"/>
    </row>
    <row r="39" spans="1:19" ht="15" customHeight="1">
      <c r="A39" s="1" t="s">
        <v>101</v>
      </c>
      <c r="B39" s="12"/>
      <c r="C39" s="1">
        <v>1</v>
      </c>
      <c r="D39" s="1" t="s">
        <v>14</v>
      </c>
      <c r="E39" s="2"/>
      <c r="N39" s="7"/>
      <c r="O39" s="1">
        <v>1</v>
      </c>
      <c r="P39" s="2"/>
      <c r="Q39" s="5"/>
      <c r="R39" s="5"/>
      <c r="S39" s="5"/>
    </row>
    <row r="40" spans="1:16" ht="15" customHeight="1">
      <c r="A40" s="1" t="s">
        <v>100</v>
      </c>
      <c r="B40" s="12"/>
      <c r="C40" s="1">
        <v>1</v>
      </c>
      <c r="D40" s="1" t="s">
        <v>14</v>
      </c>
      <c r="E40" s="2"/>
      <c r="N40" s="9"/>
      <c r="O40" s="1">
        <v>1</v>
      </c>
      <c r="P40" s="2"/>
    </row>
    <row r="41" spans="1:16" ht="15" customHeight="1">
      <c r="A41" s="1" t="s">
        <v>107</v>
      </c>
      <c r="B41" s="12"/>
      <c r="C41" s="1">
        <v>1</v>
      </c>
      <c r="D41" s="1" t="s">
        <v>14</v>
      </c>
      <c r="E41" s="2"/>
      <c r="N41" s="9"/>
      <c r="O41" s="1">
        <v>1</v>
      </c>
      <c r="P41" s="2"/>
    </row>
    <row r="42" spans="1:16" ht="15" customHeight="1">
      <c r="A42" s="1" t="s">
        <v>106</v>
      </c>
      <c r="B42" s="12"/>
      <c r="C42" s="1">
        <v>1</v>
      </c>
      <c r="D42" s="1" t="s">
        <v>14</v>
      </c>
      <c r="E42" s="2"/>
      <c r="N42" s="9"/>
      <c r="O42" s="1">
        <v>1</v>
      </c>
      <c r="P42" s="2"/>
    </row>
    <row r="43" spans="1:16" ht="15" customHeight="1">
      <c r="A43" s="1" t="s">
        <v>104</v>
      </c>
      <c r="B43" s="16"/>
      <c r="C43" s="1">
        <v>1</v>
      </c>
      <c r="D43" s="1" t="s">
        <v>14</v>
      </c>
      <c r="E43" s="2"/>
      <c r="N43" s="9"/>
      <c r="O43" s="1">
        <v>1</v>
      </c>
      <c r="P43" s="2"/>
    </row>
    <row r="44" spans="1:16" ht="15" customHeight="1">
      <c r="A44" s="1">
        <v>45</v>
      </c>
      <c r="B44" s="1">
        <v>1</v>
      </c>
      <c r="C44" s="4"/>
      <c r="D44" s="6"/>
      <c r="N44" s="9"/>
      <c r="O44" s="1">
        <v>1</v>
      </c>
      <c r="P44" s="2"/>
    </row>
    <row r="45" spans="1:16" ht="15" customHeight="1">
      <c r="A45" s="1">
        <v>46</v>
      </c>
      <c r="B45" s="1">
        <v>1</v>
      </c>
      <c r="C45" s="12"/>
      <c r="D45" s="1" t="s">
        <v>41</v>
      </c>
      <c r="E45" s="2"/>
      <c r="N45" s="9"/>
      <c r="O45" s="1">
        <v>1</v>
      </c>
      <c r="P45" s="10"/>
    </row>
    <row r="46" spans="1:17" ht="15" customHeight="1">
      <c r="A46" s="1">
        <v>47</v>
      </c>
      <c r="B46" s="1">
        <v>1</v>
      </c>
      <c r="C46" s="2"/>
      <c r="D46" s="5"/>
      <c r="F46" s="8"/>
      <c r="G46" s="8"/>
      <c r="N46" s="9"/>
      <c r="O46" s="1">
        <v>1</v>
      </c>
      <c r="P46" s="11">
        <v>9396.07</v>
      </c>
      <c r="Q46" s="2"/>
    </row>
    <row r="47" spans="1:19" ht="15" customHeight="1">
      <c r="A47" s="1">
        <v>48</v>
      </c>
      <c r="B47" s="4"/>
      <c r="E47" s="9"/>
      <c r="F47" s="1">
        <v>1</v>
      </c>
      <c r="G47" s="1">
        <v>1</v>
      </c>
      <c r="H47" s="2"/>
      <c r="K47" s="8"/>
      <c r="N47" s="13"/>
      <c r="O47" s="1">
        <v>1</v>
      </c>
      <c r="P47" s="4"/>
      <c r="Q47" s="8"/>
      <c r="S47" s="8"/>
    </row>
    <row r="48" spans="1:20" ht="15" customHeight="1">
      <c r="A48" s="1">
        <v>50</v>
      </c>
      <c r="B48" s="2"/>
      <c r="C48" s="8"/>
      <c r="D48" s="8"/>
      <c r="F48" s="5"/>
      <c r="G48" s="5"/>
      <c r="J48" s="9"/>
      <c r="K48" s="1">
        <v>1</v>
      </c>
      <c r="L48" s="2"/>
      <c r="M48" s="9"/>
      <c r="N48" s="1">
        <v>1</v>
      </c>
      <c r="O48" s="4"/>
      <c r="P48" s="9"/>
      <c r="Q48" s="11">
        <v>351173</v>
      </c>
      <c r="R48" s="16"/>
      <c r="S48" s="1" t="s">
        <v>69</v>
      </c>
      <c r="T48" s="2"/>
    </row>
    <row r="49" spans="1:20" ht="15" customHeight="1">
      <c r="A49" s="1">
        <v>51</v>
      </c>
      <c r="B49" s="12"/>
      <c r="C49" s="1">
        <v>1</v>
      </c>
      <c r="D49" s="1" t="s">
        <v>241</v>
      </c>
      <c r="E49" s="2"/>
      <c r="J49" s="8"/>
      <c r="K49" s="5"/>
      <c r="L49" s="8"/>
      <c r="M49" s="9"/>
      <c r="N49" s="1">
        <v>1</v>
      </c>
      <c r="O49" s="2"/>
      <c r="P49" s="9"/>
      <c r="Q49" s="11">
        <v>67088.08</v>
      </c>
      <c r="R49" s="19">
        <v>57500</v>
      </c>
      <c r="S49" s="1" t="s">
        <v>119</v>
      </c>
      <c r="T49" s="2"/>
    </row>
    <row r="50" spans="1:20" ht="15" customHeight="1">
      <c r="A50" s="1">
        <v>52</v>
      </c>
      <c r="B50" s="10"/>
      <c r="C50" s="5"/>
      <c r="D50" s="5"/>
      <c r="I50" s="9"/>
      <c r="J50" s="1">
        <v>1</v>
      </c>
      <c r="K50" s="12"/>
      <c r="L50" s="20">
        <v>1</v>
      </c>
      <c r="M50" s="12"/>
      <c r="N50" s="1">
        <v>1</v>
      </c>
      <c r="O50" s="10"/>
      <c r="P50" s="13"/>
      <c r="Q50" s="19">
        <v>1679001</v>
      </c>
      <c r="R50" s="11">
        <v>735500.5</v>
      </c>
      <c r="S50" s="1" t="s">
        <v>227</v>
      </c>
      <c r="T50" s="2"/>
    </row>
    <row r="51" spans="1:19" ht="15" customHeight="1">
      <c r="A51" s="1">
        <v>53</v>
      </c>
      <c r="B51" s="1">
        <v>1</v>
      </c>
      <c r="C51" s="2"/>
      <c r="H51" s="8"/>
      <c r="J51" s="5"/>
      <c r="L51" s="5"/>
      <c r="N51" s="18"/>
      <c r="O51" s="1">
        <v>1</v>
      </c>
      <c r="P51" s="11">
        <v>15138.77</v>
      </c>
      <c r="Q51" s="14"/>
      <c r="R51" s="5"/>
      <c r="S51" s="6"/>
    </row>
    <row r="52" spans="1:20" ht="15" customHeight="1">
      <c r="A52" s="1">
        <v>54</v>
      </c>
      <c r="B52" s="1">
        <v>1</v>
      </c>
      <c r="C52" s="2"/>
      <c r="G52" s="9"/>
      <c r="H52" s="1">
        <v>1</v>
      </c>
      <c r="I52" s="2"/>
      <c r="L52" s="8"/>
      <c r="M52" s="9"/>
      <c r="N52" s="1">
        <v>1</v>
      </c>
      <c r="O52" s="4"/>
      <c r="P52" s="7"/>
      <c r="Q52" s="19">
        <v>409064</v>
      </c>
      <c r="R52" s="16"/>
      <c r="S52" s="1" t="s">
        <v>284</v>
      </c>
      <c r="T52" s="2"/>
    </row>
    <row r="53" spans="1:20" ht="15" customHeight="1">
      <c r="A53" s="1">
        <v>56</v>
      </c>
      <c r="B53" s="14"/>
      <c r="H53" s="5"/>
      <c r="K53" s="9"/>
      <c r="L53" s="1">
        <v>1</v>
      </c>
      <c r="M53" s="12"/>
      <c r="N53" s="1">
        <v>1</v>
      </c>
      <c r="O53" s="10"/>
      <c r="P53" s="13"/>
      <c r="Q53" s="11">
        <v>11145.28</v>
      </c>
      <c r="R53" s="11">
        <v>30000</v>
      </c>
      <c r="S53" s="1" t="s">
        <v>155</v>
      </c>
      <c r="T53" s="2"/>
    </row>
    <row r="54" spans="1:19" ht="15" customHeight="1">
      <c r="A54" s="1">
        <v>57</v>
      </c>
      <c r="B54" s="1">
        <v>1</v>
      </c>
      <c r="C54" s="2"/>
      <c r="K54" s="8"/>
      <c r="L54" s="5"/>
      <c r="N54" s="7"/>
      <c r="O54" s="1">
        <v>1</v>
      </c>
      <c r="P54" s="11">
        <v>18905.74</v>
      </c>
      <c r="Q54" s="4"/>
      <c r="R54" s="5"/>
      <c r="S54" s="5"/>
    </row>
    <row r="55" spans="1:17" ht="15" customHeight="1">
      <c r="A55" s="1">
        <v>58</v>
      </c>
      <c r="B55" s="4"/>
      <c r="C55" s="8"/>
      <c r="D55" s="8"/>
      <c r="J55" s="9"/>
      <c r="K55" s="1">
        <v>1</v>
      </c>
      <c r="L55" s="2"/>
      <c r="N55" s="9"/>
      <c r="O55" s="1">
        <v>1</v>
      </c>
      <c r="P55" s="11">
        <v>2021.22</v>
      </c>
      <c r="Q55" s="2"/>
    </row>
    <row r="56" spans="1:17" ht="15" customHeight="1">
      <c r="A56" s="1">
        <v>59</v>
      </c>
      <c r="B56" s="12"/>
      <c r="C56" s="1">
        <v>1</v>
      </c>
      <c r="D56" s="1" t="s">
        <v>73</v>
      </c>
      <c r="E56" s="2"/>
      <c r="K56" s="5"/>
      <c r="N56" s="9"/>
      <c r="O56" s="1">
        <v>1</v>
      </c>
      <c r="P56" s="11">
        <v>23626.34</v>
      </c>
      <c r="Q56" s="2"/>
    </row>
    <row r="57" spans="1:22" ht="15" customHeight="1">
      <c r="A57" s="1">
        <v>60</v>
      </c>
      <c r="B57" s="12"/>
      <c r="C57" s="1">
        <v>1</v>
      </c>
      <c r="D57" s="1" t="s">
        <v>231</v>
      </c>
      <c r="E57" s="2"/>
      <c r="G57" s="8"/>
      <c r="N57" s="9"/>
      <c r="O57" s="1">
        <v>1</v>
      </c>
      <c r="P57" s="11">
        <v>4238.15</v>
      </c>
      <c r="Q57" s="2"/>
      <c r="S57" s="8"/>
      <c r="V57" s="8"/>
    </row>
    <row r="58" spans="1:22" ht="15" customHeight="1">
      <c r="A58" s="1">
        <v>61</v>
      </c>
      <c r="B58" s="10"/>
      <c r="C58" s="5"/>
      <c r="D58" s="5"/>
      <c r="F58" s="9"/>
      <c r="G58" s="1">
        <v>1</v>
      </c>
      <c r="H58" s="2"/>
      <c r="N58" s="9"/>
      <c r="O58" s="1">
        <v>1</v>
      </c>
      <c r="P58" s="14"/>
      <c r="Q58" s="8"/>
      <c r="R58" s="9"/>
      <c r="S58" s="1" t="s">
        <v>108</v>
      </c>
      <c r="T58" s="2"/>
      <c r="U58" s="9"/>
      <c r="V58" s="1" t="s">
        <v>127</v>
      </c>
    </row>
    <row r="59" spans="1:22" ht="15" customHeight="1">
      <c r="A59" s="1">
        <v>62</v>
      </c>
      <c r="B59" s="1">
        <v>1</v>
      </c>
      <c r="C59" s="2"/>
      <c r="G59" s="5"/>
      <c r="H59" s="8"/>
      <c r="I59" s="8"/>
      <c r="J59" s="8"/>
      <c r="N59" s="9"/>
      <c r="O59" s="1">
        <v>1</v>
      </c>
      <c r="P59" s="1"/>
      <c r="Q59" s="1"/>
      <c r="R59" s="10"/>
      <c r="S59" s="6"/>
      <c r="V59" s="5"/>
    </row>
    <row r="60" spans="1:20" ht="15" customHeight="1">
      <c r="A60" s="1">
        <v>63</v>
      </c>
      <c r="B60" s="14"/>
      <c r="G60" s="9"/>
      <c r="H60" s="1">
        <v>1</v>
      </c>
      <c r="I60" s="1">
        <v>1</v>
      </c>
      <c r="J60" s="1">
        <v>1</v>
      </c>
      <c r="K60" s="2"/>
      <c r="N60" s="9"/>
      <c r="O60" s="1">
        <v>1</v>
      </c>
      <c r="P60" s="4"/>
      <c r="Q60" s="7"/>
      <c r="R60" s="21"/>
      <c r="S60" s="1" t="s">
        <v>42</v>
      </c>
      <c r="T60" s="2"/>
    </row>
    <row r="61" spans="1:20" ht="15" customHeight="1">
      <c r="A61" s="1">
        <v>64</v>
      </c>
      <c r="B61" s="1">
        <v>1</v>
      </c>
      <c r="C61" s="2"/>
      <c r="H61" s="5"/>
      <c r="I61" s="5"/>
      <c r="J61" s="5"/>
      <c r="N61" s="9"/>
      <c r="O61" s="1">
        <v>1</v>
      </c>
      <c r="P61" s="2"/>
      <c r="Q61" s="9"/>
      <c r="R61" s="21"/>
      <c r="S61" s="1" t="s">
        <v>98</v>
      </c>
      <c r="T61" s="2"/>
    </row>
    <row r="62" spans="1:20" ht="15" customHeight="1">
      <c r="A62" s="1">
        <v>65</v>
      </c>
      <c r="B62" s="1">
        <v>1</v>
      </c>
      <c r="C62" s="2"/>
      <c r="J62" s="8"/>
      <c r="N62" s="13"/>
      <c r="O62" s="1">
        <v>1</v>
      </c>
      <c r="P62" s="10"/>
      <c r="Q62" s="8"/>
      <c r="R62" s="18"/>
      <c r="S62" s="1" t="s">
        <v>156</v>
      </c>
      <c r="T62" s="2"/>
    </row>
    <row r="63" spans="1:20" ht="15" customHeight="1">
      <c r="A63" s="1">
        <v>66</v>
      </c>
      <c r="B63" s="14"/>
      <c r="I63" s="9"/>
      <c r="J63" s="1">
        <v>1</v>
      </c>
      <c r="K63" s="2"/>
      <c r="M63" s="9"/>
      <c r="N63" s="1">
        <v>1</v>
      </c>
      <c r="O63" s="15"/>
      <c r="P63" s="1"/>
      <c r="Q63" s="11">
        <v>1238333</v>
      </c>
      <c r="R63" s="11">
        <v>238051.7</v>
      </c>
      <c r="S63" s="1" t="s">
        <v>2</v>
      </c>
      <c r="T63" s="2"/>
    </row>
    <row r="64" spans="1:20" ht="15" customHeight="1">
      <c r="A64" s="1">
        <v>67</v>
      </c>
      <c r="B64" s="1">
        <v>1</v>
      </c>
      <c r="C64" s="2"/>
      <c r="H64" s="8"/>
      <c r="I64" s="8"/>
      <c r="J64" s="5"/>
      <c r="M64" s="9"/>
      <c r="N64" s="1">
        <v>1</v>
      </c>
      <c r="O64" s="10"/>
      <c r="P64" s="7"/>
      <c r="Q64" s="19">
        <v>676916</v>
      </c>
      <c r="R64" s="11">
        <v>827309.93</v>
      </c>
      <c r="S64" s="1" t="s">
        <v>272</v>
      </c>
      <c r="T64" s="2"/>
    </row>
    <row r="65" spans="1:19" ht="15" customHeight="1">
      <c r="A65" s="1">
        <v>69</v>
      </c>
      <c r="B65" s="4"/>
      <c r="G65" s="9"/>
      <c r="H65" s="1">
        <v>1</v>
      </c>
      <c r="I65" s="1">
        <v>1</v>
      </c>
      <c r="J65" s="10"/>
      <c r="N65" s="7"/>
      <c r="O65" s="1">
        <v>1</v>
      </c>
      <c r="P65" s="10"/>
      <c r="Q65" s="5"/>
      <c r="R65" s="5"/>
      <c r="S65" s="5"/>
    </row>
    <row r="66" spans="1:17" ht="15" customHeight="1">
      <c r="A66" s="1">
        <v>70</v>
      </c>
      <c r="B66" s="10"/>
      <c r="H66" s="6"/>
      <c r="I66" s="7"/>
      <c r="J66" s="1">
        <v>1</v>
      </c>
      <c r="K66" s="2"/>
      <c r="N66" s="9"/>
      <c r="O66" s="1">
        <v>1</v>
      </c>
      <c r="P66" s="11">
        <v>7583.19</v>
      </c>
      <c r="Q66" s="2"/>
    </row>
    <row r="67" spans="1:19" ht="15" customHeight="1">
      <c r="A67" s="1">
        <v>71</v>
      </c>
      <c r="B67" s="1">
        <v>1</v>
      </c>
      <c r="C67" s="2"/>
      <c r="G67" s="9"/>
      <c r="H67" s="1">
        <v>1</v>
      </c>
      <c r="I67" s="2"/>
      <c r="J67" s="5"/>
      <c r="N67" s="13"/>
      <c r="O67" s="1">
        <v>1</v>
      </c>
      <c r="P67" s="11">
        <v>3094.11</v>
      </c>
      <c r="Q67" s="10"/>
      <c r="R67" s="8"/>
      <c r="S67" s="8"/>
    </row>
    <row r="68" spans="1:20" ht="15" customHeight="1">
      <c r="A68" s="1">
        <v>73</v>
      </c>
      <c r="B68" s="1">
        <v>1</v>
      </c>
      <c r="C68" s="2"/>
      <c r="H68" s="5"/>
      <c r="M68" s="13"/>
      <c r="N68" s="1">
        <v>1</v>
      </c>
      <c r="O68" s="14"/>
      <c r="P68" s="18"/>
      <c r="Q68" s="19">
        <v>100000</v>
      </c>
      <c r="R68" s="11">
        <v>203391.22</v>
      </c>
      <c r="S68" s="1" t="s">
        <v>99</v>
      </c>
      <c r="T68" s="2"/>
    </row>
    <row r="69" spans="1:19" ht="15" customHeight="1">
      <c r="A69" s="1">
        <v>75</v>
      </c>
      <c r="B69" s="4"/>
      <c r="H69" s="8"/>
      <c r="L69" s="9"/>
      <c r="M69" s="1">
        <v>1</v>
      </c>
      <c r="N69" s="17"/>
      <c r="O69" s="1">
        <v>1</v>
      </c>
      <c r="P69" s="11">
        <v>1427.55</v>
      </c>
      <c r="Q69" s="14"/>
      <c r="R69" s="6"/>
      <c r="S69" s="5"/>
    </row>
    <row r="70" spans="1:19" ht="15" customHeight="1">
      <c r="A70" s="1">
        <v>76</v>
      </c>
      <c r="B70" s="2"/>
      <c r="G70" s="9"/>
      <c r="H70" s="1">
        <v>1</v>
      </c>
      <c r="I70" s="2"/>
      <c r="M70" s="18"/>
      <c r="N70" s="1">
        <v>1</v>
      </c>
      <c r="O70" s="14"/>
      <c r="P70" s="7"/>
      <c r="Q70" s="19">
        <v>283942</v>
      </c>
      <c r="R70" s="19">
        <v>66645</v>
      </c>
      <c r="S70" s="2"/>
    </row>
    <row r="71" spans="1:19" ht="15" customHeight="1">
      <c r="A71" s="1">
        <v>77</v>
      </c>
      <c r="B71" s="10"/>
      <c r="G71" s="9"/>
      <c r="H71" s="1">
        <v>1</v>
      </c>
      <c r="I71" s="2"/>
      <c r="L71" s="9"/>
      <c r="M71" s="1">
        <v>1</v>
      </c>
      <c r="N71" s="15"/>
      <c r="O71" s="1">
        <v>1</v>
      </c>
      <c r="P71" s="10"/>
      <c r="Q71" s="18"/>
      <c r="R71" s="21"/>
      <c r="S71" s="2"/>
    </row>
    <row r="72" spans="1:18" ht="15" customHeight="1">
      <c r="A72" s="1">
        <v>78</v>
      </c>
      <c r="B72" s="1">
        <v>1</v>
      </c>
      <c r="C72" s="2"/>
      <c r="H72" s="5"/>
      <c r="J72" s="8"/>
      <c r="M72" s="5"/>
      <c r="N72" s="9"/>
      <c r="O72" s="1">
        <v>1</v>
      </c>
      <c r="P72" s="22">
        <v>1123.31</v>
      </c>
      <c r="Q72" s="22"/>
      <c r="R72" s="4"/>
    </row>
    <row r="73" spans="1:17" ht="15" customHeight="1">
      <c r="A73" s="1">
        <v>79</v>
      </c>
      <c r="B73" s="4"/>
      <c r="I73" s="9"/>
      <c r="J73" s="1">
        <v>1</v>
      </c>
      <c r="K73" s="10"/>
      <c r="N73" s="9"/>
      <c r="O73" s="1">
        <v>1</v>
      </c>
      <c r="P73" s="4"/>
      <c r="Q73" s="5"/>
    </row>
    <row r="74" spans="1:16" ht="15" customHeight="1">
      <c r="A74" s="1">
        <v>80</v>
      </c>
      <c r="B74" s="2"/>
      <c r="G74" s="8"/>
      <c r="J74" s="7"/>
      <c r="K74" s="1">
        <v>1</v>
      </c>
      <c r="L74" s="2"/>
      <c r="N74" s="9"/>
      <c r="O74" s="1">
        <v>1</v>
      </c>
      <c r="P74" s="10"/>
    </row>
    <row r="75" spans="1:17" ht="15" customHeight="1">
      <c r="A75" s="1">
        <v>84</v>
      </c>
      <c r="B75" s="10"/>
      <c r="F75" s="9"/>
      <c r="G75" s="1">
        <v>1</v>
      </c>
      <c r="H75" s="2"/>
      <c r="K75" s="5"/>
      <c r="N75" s="9"/>
      <c r="O75" s="1">
        <v>1</v>
      </c>
      <c r="P75" s="11">
        <v>8577.17</v>
      </c>
      <c r="Q75" s="2"/>
    </row>
    <row r="76" spans="1:16" ht="15" customHeight="1">
      <c r="A76" s="1" t="s">
        <v>115</v>
      </c>
      <c r="B76" s="1">
        <v>1</v>
      </c>
      <c r="C76" s="2"/>
      <c r="G76" s="5"/>
      <c r="N76" s="9"/>
      <c r="O76" s="1">
        <v>1</v>
      </c>
      <c r="P76" s="4"/>
    </row>
    <row r="77" spans="1:16" ht="15" customHeight="1">
      <c r="A77" s="1" t="s">
        <v>117</v>
      </c>
      <c r="B77" s="1">
        <v>1</v>
      </c>
      <c r="C77" s="2"/>
      <c r="N77" s="9"/>
      <c r="O77" s="1">
        <v>1</v>
      </c>
      <c r="P77" s="2"/>
    </row>
    <row r="78" spans="1:16" ht="15" customHeight="1">
      <c r="A78" s="1" t="s">
        <v>112</v>
      </c>
      <c r="B78" s="1">
        <v>1</v>
      </c>
      <c r="C78" s="10"/>
      <c r="D78" s="8"/>
      <c r="N78" s="9"/>
      <c r="O78" s="1">
        <v>1</v>
      </c>
      <c r="P78" s="10"/>
    </row>
    <row r="79" spans="1:19" ht="15" customHeight="1">
      <c r="A79" s="1">
        <v>86</v>
      </c>
      <c r="B79" s="17"/>
      <c r="C79" s="1">
        <v>1</v>
      </c>
      <c r="D79" s="1" t="s">
        <v>165</v>
      </c>
      <c r="E79" s="2"/>
      <c r="N79" s="13"/>
      <c r="O79" s="1">
        <v>1</v>
      </c>
      <c r="P79" s="11">
        <v>7968.02</v>
      </c>
      <c r="Q79" s="10"/>
      <c r="S79" s="8"/>
    </row>
    <row r="80" spans="1:20" ht="15" customHeight="1">
      <c r="A80" s="1">
        <v>87</v>
      </c>
      <c r="B80" s="1">
        <v>1</v>
      </c>
      <c r="C80" s="14"/>
      <c r="D80" s="6"/>
      <c r="M80" s="9"/>
      <c r="N80" s="1">
        <v>1</v>
      </c>
      <c r="O80" s="4"/>
      <c r="P80" s="7"/>
      <c r="Q80" s="11">
        <v>511305.71</v>
      </c>
      <c r="R80" s="16"/>
      <c r="S80" s="1" t="s">
        <v>166</v>
      </c>
      <c r="T80" s="2"/>
    </row>
    <row r="81" spans="1:20" ht="15" customHeight="1">
      <c r="A81" s="1" t="s">
        <v>200</v>
      </c>
      <c r="B81" s="15"/>
      <c r="C81" s="1">
        <v>1</v>
      </c>
      <c r="D81" s="1" t="s">
        <v>247</v>
      </c>
      <c r="E81" s="2"/>
      <c r="M81" s="9"/>
      <c r="N81" s="1">
        <v>1</v>
      </c>
      <c r="O81" s="2"/>
      <c r="P81" s="9"/>
      <c r="Q81" s="19">
        <v>285445</v>
      </c>
      <c r="R81" s="11">
        <v>223462.58</v>
      </c>
      <c r="S81" s="1" t="s">
        <v>145</v>
      </c>
      <c r="T81" s="2"/>
    </row>
    <row r="82" spans="1:20" ht="15" customHeight="1">
      <c r="A82" s="1" t="s">
        <v>199</v>
      </c>
      <c r="B82" s="12"/>
      <c r="C82" s="1">
        <v>1</v>
      </c>
      <c r="D82" s="1" t="s">
        <v>247</v>
      </c>
      <c r="E82" s="2"/>
      <c r="M82" s="9"/>
      <c r="N82" s="1">
        <v>1</v>
      </c>
      <c r="O82" s="2"/>
      <c r="P82" s="9"/>
      <c r="Q82" s="19">
        <v>183924</v>
      </c>
      <c r="R82" s="11">
        <v>223462.58</v>
      </c>
      <c r="S82" s="1" t="s">
        <v>22</v>
      </c>
      <c r="T82" s="2"/>
    </row>
    <row r="83" spans="1:20" ht="15" customHeight="1">
      <c r="A83" s="1" t="s">
        <v>198</v>
      </c>
      <c r="B83" s="12"/>
      <c r="C83" s="1">
        <v>1</v>
      </c>
      <c r="D83" s="1" t="s">
        <v>247</v>
      </c>
      <c r="E83" s="2"/>
      <c r="M83" s="9"/>
      <c r="N83" s="1">
        <v>1</v>
      </c>
      <c r="O83" s="2"/>
      <c r="P83" s="9"/>
      <c r="Q83" s="19">
        <v>264859</v>
      </c>
      <c r="R83" s="11">
        <v>223462.58</v>
      </c>
      <c r="S83" s="1" t="s">
        <v>214</v>
      </c>
      <c r="T83" s="2"/>
    </row>
    <row r="84" spans="1:20" ht="15" customHeight="1">
      <c r="A84" s="1" t="s">
        <v>206</v>
      </c>
      <c r="B84" s="12"/>
      <c r="C84" s="1">
        <v>1</v>
      </c>
      <c r="D84" s="1" t="s">
        <v>247</v>
      </c>
      <c r="E84" s="2"/>
      <c r="M84" s="9"/>
      <c r="N84" s="1">
        <v>1</v>
      </c>
      <c r="O84" s="2"/>
      <c r="P84" s="9"/>
      <c r="Q84" s="19">
        <v>216636</v>
      </c>
      <c r="R84" s="11">
        <v>223462.58</v>
      </c>
      <c r="S84" s="1" t="s">
        <v>80</v>
      </c>
      <c r="T84" s="2"/>
    </row>
    <row r="85" spans="1:20" ht="15" customHeight="1">
      <c r="A85" s="1" t="s">
        <v>205</v>
      </c>
      <c r="B85" s="12"/>
      <c r="C85" s="1">
        <v>1</v>
      </c>
      <c r="D85" s="1" t="s">
        <v>247</v>
      </c>
      <c r="E85" s="2"/>
      <c r="M85" s="9"/>
      <c r="N85" s="1">
        <v>1</v>
      </c>
      <c r="O85" s="2"/>
      <c r="P85" s="9"/>
      <c r="Q85" s="19">
        <v>156663</v>
      </c>
      <c r="R85" s="11">
        <v>223462.58</v>
      </c>
      <c r="S85" s="1" t="s">
        <v>62</v>
      </c>
      <c r="T85" s="2"/>
    </row>
    <row r="86" spans="1:20" ht="15" customHeight="1">
      <c r="A86" s="1" t="s">
        <v>204</v>
      </c>
      <c r="B86" s="12"/>
      <c r="C86" s="1">
        <v>1</v>
      </c>
      <c r="D86" s="1" t="s">
        <v>247</v>
      </c>
      <c r="E86" s="2"/>
      <c r="M86" s="9"/>
      <c r="N86" s="1">
        <v>1</v>
      </c>
      <c r="O86" s="10"/>
      <c r="P86" s="9"/>
      <c r="Q86" s="19">
        <v>160861</v>
      </c>
      <c r="R86" s="11">
        <v>223462.58</v>
      </c>
      <c r="S86" s="1" t="s">
        <v>275</v>
      </c>
      <c r="T86" s="2"/>
    </row>
    <row r="87" spans="1:19" ht="15" customHeight="1">
      <c r="A87" s="1" t="s">
        <v>202</v>
      </c>
      <c r="B87" s="12"/>
      <c r="C87" s="1">
        <v>1</v>
      </c>
      <c r="D87" s="1" t="s">
        <v>247</v>
      </c>
      <c r="E87" s="2"/>
      <c r="M87" s="9"/>
      <c r="N87" s="1" t="s">
        <v>19</v>
      </c>
      <c r="O87" s="1">
        <v>1</v>
      </c>
      <c r="P87" s="2"/>
      <c r="Q87" s="5"/>
      <c r="R87" s="5"/>
      <c r="S87" s="5"/>
    </row>
    <row r="88" spans="1:16" ht="15" customHeight="1">
      <c r="A88" s="1" t="s">
        <v>196</v>
      </c>
      <c r="B88" s="12"/>
      <c r="C88" s="1">
        <v>1</v>
      </c>
      <c r="D88" s="1" t="s">
        <v>247</v>
      </c>
      <c r="E88" s="2"/>
      <c r="M88" s="9"/>
      <c r="N88" s="1" t="s">
        <v>19</v>
      </c>
      <c r="O88" s="1">
        <v>1</v>
      </c>
      <c r="P88" s="2"/>
    </row>
    <row r="89" spans="1:16" ht="15" customHeight="1">
      <c r="A89" s="1" t="s">
        <v>193</v>
      </c>
      <c r="B89" s="12"/>
      <c r="C89" s="1">
        <v>1</v>
      </c>
      <c r="D89" s="1" t="s">
        <v>247</v>
      </c>
      <c r="E89" s="2"/>
      <c r="M89" s="9"/>
      <c r="N89" s="1" t="s">
        <v>19</v>
      </c>
      <c r="O89" s="1">
        <v>1</v>
      </c>
      <c r="P89" s="2"/>
    </row>
    <row r="90" spans="1:19" ht="15" customHeight="1">
      <c r="A90" s="1" t="s">
        <v>191</v>
      </c>
      <c r="B90" s="12"/>
      <c r="C90" s="1">
        <v>1</v>
      </c>
      <c r="D90" s="1" t="s">
        <v>247</v>
      </c>
      <c r="E90" s="2"/>
      <c r="M90" s="9"/>
      <c r="N90" s="1" t="s">
        <v>19</v>
      </c>
      <c r="O90" s="1">
        <v>1</v>
      </c>
      <c r="P90" s="2"/>
      <c r="Q90" s="8"/>
      <c r="R90" s="8"/>
      <c r="S90" s="8"/>
    </row>
    <row r="91" spans="1:20" ht="15" customHeight="1">
      <c r="A91" s="1" t="s">
        <v>189</v>
      </c>
      <c r="B91" s="16"/>
      <c r="C91" s="1">
        <v>1</v>
      </c>
      <c r="D91" s="1" t="s">
        <v>247</v>
      </c>
      <c r="E91" s="2"/>
      <c r="M91" s="9"/>
      <c r="N91" s="1">
        <v>1</v>
      </c>
      <c r="O91" s="14"/>
      <c r="P91" s="9"/>
      <c r="Q91" s="19">
        <v>369234</v>
      </c>
      <c r="R91" s="11">
        <v>223462.58</v>
      </c>
      <c r="S91" s="1" t="s">
        <v>120</v>
      </c>
      <c r="T91" s="2"/>
    </row>
    <row r="92" spans="1:19" ht="15" customHeight="1">
      <c r="A92" s="1" t="s">
        <v>181</v>
      </c>
      <c r="B92" s="1">
        <v>1</v>
      </c>
      <c r="C92" s="4"/>
      <c r="D92" s="5"/>
      <c r="N92" s="7"/>
      <c r="O92" s="1">
        <v>1</v>
      </c>
      <c r="P92" s="2"/>
      <c r="Q92" s="5"/>
      <c r="R92" s="5"/>
      <c r="S92" s="5"/>
    </row>
    <row r="93" spans="1:18" ht="15" customHeight="1">
      <c r="A93" s="1" t="s">
        <v>180</v>
      </c>
      <c r="B93" s="1">
        <v>1</v>
      </c>
      <c r="C93" s="10"/>
      <c r="D93" s="8"/>
      <c r="N93" s="9"/>
      <c r="O93" s="1">
        <v>1</v>
      </c>
      <c r="P93" s="2"/>
      <c r="R93" s="8"/>
    </row>
    <row r="94" spans="1:19" ht="15" customHeight="1">
      <c r="A94" s="1">
        <v>90</v>
      </c>
      <c r="B94" s="15"/>
      <c r="C94" s="1">
        <v>1</v>
      </c>
      <c r="D94" s="1" t="s">
        <v>187</v>
      </c>
      <c r="E94" s="2"/>
      <c r="H94" s="8"/>
      <c r="K94" s="8"/>
      <c r="N94" s="9"/>
      <c r="O94" s="1">
        <v>1</v>
      </c>
      <c r="P94" s="2"/>
      <c r="Q94" s="9"/>
      <c r="R94" s="21"/>
      <c r="S94" s="2"/>
    </row>
    <row r="95" spans="1:18" ht="15" customHeight="1">
      <c r="A95" s="1">
        <v>91</v>
      </c>
      <c r="B95" s="10"/>
      <c r="C95" s="5"/>
      <c r="D95" s="5"/>
      <c r="G95" s="9"/>
      <c r="H95" s="1">
        <v>1</v>
      </c>
      <c r="I95" s="2"/>
      <c r="J95" s="9"/>
      <c r="K95" s="1">
        <v>1</v>
      </c>
      <c r="L95" s="2"/>
      <c r="N95" s="9"/>
      <c r="O95" s="1">
        <v>1</v>
      </c>
      <c r="P95" s="2"/>
      <c r="R95" s="5"/>
    </row>
    <row r="96" spans="1:19" ht="15" customHeight="1">
      <c r="A96" s="1">
        <v>93</v>
      </c>
      <c r="B96" s="1">
        <v>1</v>
      </c>
      <c r="C96" s="2"/>
      <c r="H96" s="5"/>
      <c r="I96" s="8"/>
      <c r="K96" s="5"/>
      <c r="N96" s="13"/>
      <c r="O96" s="1">
        <v>1</v>
      </c>
      <c r="P96" s="2"/>
      <c r="Q96" s="8"/>
      <c r="R96" s="8"/>
      <c r="S96" s="8"/>
    </row>
    <row r="97" spans="1:20" ht="15" customHeight="1">
      <c r="A97" s="1">
        <v>94</v>
      </c>
      <c r="B97" s="4"/>
      <c r="H97" s="13"/>
      <c r="I97" s="1">
        <v>1</v>
      </c>
      <c r="J97" s="2"/>
      <c r="M97" s="9"/>
      <c r="N97" s="1">
        <v>1</v>
      </c>
      <c r="O97" s="14"/>
      <c r="P97" s="9"/>
      <c r="Q97" s="19">
        <v>30400</v>
      </c>
      <c r="R97" s="11">
        <v>141308.8</v>
      </c>
      <c r="S97" s="1" t="s">
        <v>15</v>
      </c>
      <c r="T97" s="2"/>
    </row>
    <row r="98" spans="1:19" ht="15" customHeight="1">
      <c r="A98" s="1">
        <v>95</v>
      </c>
      <c r="B98" s="2"/>
      <c r="G98" s="9"/>
      <c r="H98" s="1">
        <v>1</v>
      </c>
      <c r="I98" s="4"/>
      <c r="N98" s="18"/>
      <c r="O98" s="1">
        <v>1</v>
      </c>
      <c r="P98" s="2"/>
      <c r="Q98" s="6"/>
      <c r="R98" s="6"/>
      <c r="S98" s="6"/>
    </row>
    <row r="99" spans="1:20" ht="15" customHeight="1">
      <c r="A99" s="1">
        <v>96</v>
      </c>
      <c r="B99" s="2"/>
      <c r="E99" s="8"/>
      <c r="G99" s="9"/>
      <c r="H99" s="1">
        <v>1</v>
      </c>
      <c r="I99" s="2"/>
      <c r="M99" s="9"/>
      <c r="N99" s="1">
        <v>1</v>
      </c>
      <c r="O99" s="4"/>
      <c r="P99" s="9"/>
      <c r="Q99" s="19">
        <v>539543</v>
      </c>
      <c r="R99" s="11">
        <v>219925.04</v>
      </c>
      <c r="S99" s="1" t="s">
        <v>47</v>
      </c>
      <c r="T99" s="2"/>
    </row>
    <row r="100" spans="1:20" ht="15" customHeight="1">
      <c r="A100" s="1">
        <v>99</v>
      </c>
      <c r="B100" s="2"/>
      <c r="D100" s="9"/>
      <c r="E100" s="1">
        <v>1</v>
      </c>
      <c r="F100" s="2"/>
      <c r="H100" s="5"/>
      <c r="M100" s="9"/>
      <c r="N100" s="1">
        <v>1</v>
      </c>
      <c r="O100" s="2"/>
      <c r="P100" s="13"/>
      <c r="Q100" s="19">
        <v>300000</v>
      </c>
      <c r="R100" s="19">
        <v>309600</v>
      </c>
      <c r="S100" s="1" t="s">
        <v>29</v>
      </c>
      <c r="T100" s="2"/>
    </row>
    <row r="101" spans="1:20" ht="15" customHeight="1">
      <c r="A101" s="1">
        <v>99</v>
      </c>
      <c r="B101" s="2"/>
      <c r="C101" s="8"/>
      <c r="D101" s="13"/>
      <c r="E101" s="1">
        <v>1</v>
      </c>
      <c r="F101" s="2"/>
      <c r="M101" s="9"/>
      <c r="N101" s="1">
        <v>1</v>
      </c>
      <c r="O101" s="16"/>
      <c r="P101" s="1" t="s">
        <v>34</v>
      </c>
      <c r="Q101" s="19">
        <v>300000</v>
      </c>
      <c r="R101" s="19">
        <v>309600</v>
      </c>
      <c r="S101" s="1" t="s">
        <v>92</v>
      </c>
      <c r="T101" s="2"/>
    </row>
    <row r="102" spans="1:19" ht="15" customHeight="1">
      <c r="A102" s="1">
        <v>101</v>
      </c>
      <c r="B102" s="12"/>
      <c r="C102" s="1">
        <v>1</v>
      </c>
      <c r="D102" s="1" t="s">
        <v>195</v>
      </c>
      <c r="E102" s="4"/>
      <c r="K102" s="8"/>
      <c r="N102" s="7"/>
      <c r="O102" s="1">
        <v>1</v>
      </c>
      <c r="P102" s="4"/>
      <c r="Q102" s="5"/>
      <c r="R102" s="5"/>
      <c r="S102" s="5"/>
    </row>
    <row r="103" spans="1:18" ht="15" customHeight="1">
      <c r="A103" s="1">
        <v>102</v>
      </c>
      <c r="B103" s="10"/>
      <c r="C103" s="6"/>
      <c r="D103" s="6"/>
      <c r="E103" s="8"/>
      <c r="F103" s="8"/>
      <c r="G103" s="8"/>
      <c r="H103" s="8"/>
      <c r="I103" s="8"/>
      <c r="J103" s="13"/>
      <c r="K103" s="1">
        <v>1</v>
      </c>
      <c r="L103" s="10"/>
      <c r="M103" s="8"/>
      <c r="N103" s="13"/>
      <c r="O103" s="1">
        <v>1</v>
      </c>
      <c r="P103" s="10"/>
      <c r="Q103" s="8"/>
      <c r="R103" s="8"/>
    </row>
    <row r="104" spans="1:19" ht="15" customHeight="1">
      <c r="A104" s="21">
        <v>102</v>
      </c>
      <c r="B104" s="21">
        <f>SUM(B2:B103)</f>
      </c>
      <c r="C104" s="21">
        <f>SUM(C2:C103)</f>
      </c>
      <c r="D104" s="21">
        <f>SUM(D2:D103)</f>
      </c>
      <c r="E104" s="21">
        <f>SUM(E2:E103)</f>
      </c>
      <c r="F104" s="21">
        <f>SUM(F2:F103)</f>
      </c>
      <c r="G104" s="21">
        <f>SUM(G2:G103)</f>
      </c>
      <c r="H104" s="21">
        <f>SUM(H2:H103)</f>
      </c>
      <c r="I104" s="21">
        <f>SUM(I2:I103)</f>
      </c>
      <c r="J104" s="21">
        <f>SUM(J2:J103)</f>
      </c>
      <c r="K104" s="21">
        <f>SUM(K2:K103)</f>
      </c>
      <c r="L104" s="21">
        <f>SUM(L2:L103)</f>
      </c>
      <c r="M104" s="21">
        <f>SUM(M2:M103)</f>
      </c>
      <c r="N104" s="21">
        <f>SUM(N2:N103)</f>
      </c>
      <c r="O104" s="21">
        <f>SUM(O2:O103)</f>
      </c>
      <c r="P104" s="23">
        <f>SUM(P2:P103)</f>
      </c>
      <c r="Q104" s="23">
        <f>SUM(Q2:Q103)</f>
      </c>
      <c r="R104" s="23">
        <f>SUM(R2:R103)</f>
      </c>
      <c r="S104" s="2"/>
    </row>
    <row r="105" spans="1:19" ht="15" customHeight="1">
      <c r="A105" s="7"/>
      <c r="B105" s="24">
        <f>B104/$A$102</f>
      </c>
      <c r="C105" s="24">
        <f>C104/$A$102</f>
      </c>
      <c r="D105" s="24">
        <f>D104/$A$102</f>
      </c>
      <c r="E105" s="24">
        <f>E104/$A$102</f>
      </c>
      <c r="F105" s="24">
        <f>F104/$A$102</f>
      </c>
      <c r="G105" s="24">
        <f>G104/$A$102</f>
      </c>
      <c r="H105" s="24">
        <f>H104/$A$102</f>
      </c>
      <c r="I105" s="24">
        <f>I104/$A$102</f>
      </c>
      <c r="J105" s="24">
        <f>J104/$A$102</f>
      </c>
      <c r="K105" s="24">
        <f>K104/$A$102</f>
      </c>
      <c r="L105" s="24">
        <f>L104/$A$102</f>
      </c>
      <c r="M105" s="24">
        <f>M104/$A$102</f>
      </c>
      <c r="N105" s="24">
        <f>N104/$A$102</f>
      </c>
      <c r="O105" s="24">
        <f>O104/$A$102</f>
      </c>
      <c r="P105" s="1">
        <f>AVERAGE(P2:P103)</f>
      </c>
      <c r="Q105" s="11">
        <f>AVERAGE(Q2:Q103)</f>
      </c>
      <c r="R105" s="1">
        <f>AVERAGE(R2:R103)</f>
      </c>
      <c r="S105" s="2"/>
    </row>
    <row r="106" spans="1:18" ht="15" customHeight="1">
      <c r="A106" s="9"/>
      <c r="B106" s="24">
        <f>SUM(B105:E105)</f>
      </c>
      <c r="C106" s="4"/>
      <c r="D106" s="5"/>
      <c r="E106" s="5"/>
      <c r="F106" s="5"/>
      <c r="G106" s="5"/>
      <c r="H106" s="5"/>
      <c r="I106" s="5"/>
      <c r="J106" s="5"/>
      <c r="K106" s="5"/>
      <c r="L106" s="5"/>
      <c r="M106" s="5"/>
      <c r="N106" s="5"/>
      <c r="O106" s="5"/>
      <c r="P106" s="7"/>
      <c r="Q106" s="1">
        <f>MEDIAN(Q2:Q103)</f>
      </c>
      <c r="R106" s="4"/>
    </row>
  </sheetData>
  <printOptions/>
  <pageMargins left="0.75" right="0.75" top="1" bottom="1" header="0.5" footer="0.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V8"/>
  <sheetViews>
    <sheetView workbookViewId="0" topLeftCell="A1"/>
  </sheetViews>
  <sheetFormatPr defaultColWidth="8.8515625" defaultRowHeight="15" customHeight="1"/>
  <cols>
    <col min="1" max="1" width="6.28125" style="0" customWidth="1"/>
    <col min="2" max="5" width="8.8515625" style="0" hidden="1" customWidth="1"/>
    <col min="6" max="6" width="16.28125" style="0" customWidth="1"/>
    <col min="7" max="7" width="14.8515625" style="0" customWidth="1"/>
    <col min="8" max="13" width="8.8515625" style="0" hidden="1"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 min="20" max="22" width="8.8515625" style="0" customWidth="1"/>
  </cols>
  <sheetData>
    <row r="1" spans="1:20" ht="15" customHeight="1">
      <c r="A1" s="1" t="s">
        <v>171</v>
      </c>
      <c r="B1" s="1" t="s">
        <v>143</v>
      </c>
      <c r="C1" s="1" t="s">
        <v>78</v>
      </c>
      <c r="D1" s="1" t="s">
        <v>257</v>
      </c>
      <c r="E1" s="1" t="s">
        <v>281</v>
      </c>
      <c r="F1" s="1" t="s">
        <v>259</v>
      </c>
      <c r="G1" s="1" t="s">
        <v>197</v>
      </c>
      <c r="H1" s="1" t="s">
        <v>253</v>
      </c>
      <c r="I1" s="1" t="s">
        <v>40</v>
      </c>
      <c r="J1" s="1" t="s">
        <v>38</v>
      </c>
      <c r="K1" s="1" t="s">
        <v>102</v>
      </c>
      <c r="L1" s="1" t="s">
        <v>61</v>
      </c>
      <c r="M1" s="1" t="s">
        <v>26</v>
      </c>
      <c r="N1" s="1" t="s">
        <v>283</v>
      </c>
      <c r="O1" s="1" t="s">
        <v>201</v>
      </c>
      <c r="P1" s="1" t="s">
        <v>122</v>
      </c>
      <c r="Q1" s="1" t="s">
        <v>167</v>
      </c>
      <c r="R1" s="1" t="s">
        <v>178</v>
      </c>
      <c r="S1" s="1" t="s">
        <v>88</v>
      </c>
      <c r="T1" s="2"/>
    </row>
    <row r="2" spans="1:19" ht="15" customHeight="1">
      <c r="A2" s="1">
        <v>13</v>
      </c>
      <c r="B2" s="4"/>
      <c r="C2" s="5"/>
      <c r="D2" s="7"/>
      <c r="E2" s="1">
        <v>1</v>
      </c>
      <c r="F2" s="1">
        <v>1</v>
      </c>
      <c r="G2" s="1">
        <v>1</v>
      </c>
      <c r="H2" s="4"/>
      <c r="I2" s="5"/>
      <c r="J2" s="5"/>
      <c r="K2" s="5"/>
      <c r="L2" s="5"/>
      <c r="M2" s="5"/>
      <c r="N2" s="7"/>
      <c r="O2" s="1">
        <v>1</v>
      </c>
      <c r="P2" s="14"/>
      <c r="Q2" s="5"/>
      <c r="R2" s="5"/>
      <c r="S2" s="6"/>
    </row>
    <row r="3" spans="1:20" ht="15" customHeight="1">
      <c r="A3" s="1">
        <v>37</v>
      </c>
      <c r="B3" s="2"/>
      <c r="E3" s="5"/>
      <c r="F3" s="18"/>
      <c r="G3" s="1">
        <v>1</v>
      </c>
      <c r="H3" s="2"/>
      <c r="N3" s="9"/>
      <c r="O3" s="1">
        <v>1</v>
      </c>
      <c r="P3" s="11">
        <v>11174.71</v>
      </c>
      <c r="Q3" s="2"/>
      <c r="R3" s="9"/>
      <c r="S3" s="1" t="s">
        <v>109</v>
      </c>
      <c r="T3" s="2"/>
    </row>
    <row r="4" spans="1:22" ht="15" customHeight="1">
      <c r="A4" s="1">
        <v>48</v>
      </c>
      <c r="B4" s="2"/>
      <c r="E4" s="9"/>
      <c r="F4" s="1">
        <v>1</v>
      </c>
      <c r="G4" s="1">
        <v>1</v>
      </c>
      <c r="H4" s="2"/>
      <c r="N4" s="9"/>
      <c r="O4" s="1">
        <v>1</v>
      </c>
      <c r="P4" s="4"/>
      <c r="S4" s="6"/>
      <c r="V4" s="8"/>
    </row>
    <row r="5" spans="1:22" ht="15" customHeight="1">
      <c r="A5" s="1">
        <v>61</v>
      </c>
      <c r="B5" s="2"/>
      <c r="F5" s="7"/>
      <c r="G5" s="1">
        <v>1</v>
      </c>
      <c r="H5" s="2"/>
      <c r="N5" s="9"/>
      <c r="O5" s="1">
        <v>1</v>
      </c>
      <c r="P5" s="10"/>
      <c r="R5" s="9"/>
      <c r="S5" s="1" t="s">
        <v>108</v>
      </c>
      <c r="T5" s="2"/>
      <c r="U5" s="9"/>
      <c r="V5" s="1" t="s">
        <v>127</v>
      </c>
    </row>
    <row r="6" spans="1:22" ht="15" customHeight="1">
      <c r="A6" s="1">
        <v>84</v>
      </c>
      <c r="B6" s="10"/>
      <c r="C6" s="8"/>
      <c r="D6" s="8"/>
      <c r="E6" s="8"/>
      <c r="F6" s="13"/>
      <c r="G6" s="1">
        <v>1</v>
      </c>
      <c r="H6" s="10"/>
      <c r="I6" s="8"/>
      <c r="J6" s="8"/>
      <c r="K6" s="8"/>
      <c r="L6" s="8"/>
      <c r="M6" s="8"/>
      <c r="N6" s="13"/>
      <c r="O6" s="1">
        <v>1</v>
      </c>
      <c r="P6" s="11">
        <v>8577.17</v>
      </c>
      <c r="Q6" s="10"/>
      <c r="R6" s="8"/>
      <c r="S6" s="5"/>
      <c r="V6" s="5"/>
    </row>
    <row r="7" spans="1:19" ht="15" customHeight="1">
      <c r="A7" s="7"/>
      <c r="B7" s="1">
        <f>SUM(B2:B6)</f>
      </c>
      <c r="C7" s="1">
        <f>SUM(C2:C6)</f>
      </c>
      <c r="D7" s="1">
        <f>SUM(D2:D6)</f>
      </c>
      <c r="E7" s="1">
        <f>SUM(E2:E6)</f>
      </c>
      <c r="F7" s="1">
        <f>SUM(F2:F6)</f>
      </c>
      <c r="G7" s="1">
        <f>SUM(G2:G6)</f>
      </c>
      <c r="H7" s="1">
        <f>SUM(H2:H6)</f>
      </c>
      <c r="I7" s="1">
        <f>SUM(I2:I6)</f>
      </c>
      <c r="J7" s="1">
        <f>SUM(J2:J6)</f>
      </c>
      <c r="K7" s="1">
        <f>SUM(K2:K6)</f>
      </c>
      <c r="L7" s="1">
        <f>SUM(L2:L6)</f>
      </c>
      <c r="M7" s="1">
        <f>SUM(M2:M6)</f>
      </c>
      <c r="N7" s="1">
        <f>SUM(N2:N6)</f>
      </c>
      <c r="O7" s="1">
        <f>SUM(O2:O6)</f>
      </c>
      <c r="P7" s="11">
        <f>SUM(P2:P6)</f>
      </c>
      <c r="Q7" s="11">
        <f>SUM(Q2:Q6)</f>
      </c>
      <c r="R7" s="11">
        <f>SUM(R2:R6)</f>
      </c>
      <c r="S7" s="2"/>
    </row>
    <row r="8" spans="2:18" ht="15" customHeight="1">
      <c r="B8" s="5"/>
      <c r="C8" s="5"/>
      <c r="D8" s="5"/>
      <c r="E8" s="5"/>
      <c r="F8" s="5"/>
      <c r="G8" s="5"/>
      <c r="H8" s="5"/>
      <c r="I8" s="5"/>
      <c r="J8" s="5"/>
      <c r="K8" s="5"/>
      <c r="L8" s="5"/>
      <c r="M8" s="5"/>
      <c r="N8" s="5"/>
      <c r="O8" s="5"/>
      <c r="P8" s="5"/>
      <c r="Q8" s="5"/>
      <c r="R8" s="5"/>
    </row>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U33"/>
  <sheetViews>
    <sheetView workbookViewId="0" topLeftCell="A1"/>
  </sheetViews>
  <sheetFormatPr defaultColWidth="8.8515625" defaultRowHeight="15" customHeight="1"/>
  <cols>
    <col min="1" max="1" width="6.28125" style="0" customWidth="1"/>
    <col min="2" max="3" width="8.28125" style="0" customWidth="1"/>
    <col min="4" max="4" width="8.8515625" style="0" customWidth="1"/>
    <col min="5" max="5" width="10.28125" style="0" customWidth="1"/>
    <col min="6" max="6" width="8.8515625" style="0" hidden="1" customWidth="1"/>
    <col min="7" max="7" width="8.8515625" style="0" customWidth="1"/>
    <col min="8" max="8" width="16.28125" style="0" customWidth="1"/>
    <col min="9" max="9" width="14.8515625" style="0" customWidth="1"/>
    <col min="10" max="10" width="17.7109375" style="0" customWidth="1"/>
    <col min="11" max="11" width="15.8515625" style="0" customWidth="1"/>
    <col min="12" max="12" width="8.8515625" style="0" customWidth="1"/>
    <col min="13" max="13" width="5.7109375" style="0" customWidth="1"/>
    <col min="14" max="15" width="8.8515625" style="0" customWidth="1"/>
    <col min="16" max="16" width="8.140625" style="0" customWidth="1"/>
    <col min="17" max="17" width="9.00390625" style="0" customWidth="1"/>
    <col min="18" max="18" width="22.00390625" style="0" customWidth="1"/>
    <col min="19" max="19" width="18.57421875" style="0" customWidth="1"/>
    <col min="20" max="20" width="25.28125" style="0" customWidth="1"/>
    <col min="21" max="21" width="14.00390625" style="0" customWidth="1"/>
  </cols>
  <sheetData>
    <row r="1" spans="1:21" ht="15" customHeight="1">
      <c r="A1" s="1" t="s">
        <v>171</v>
      </c>
      <c r="B1" s="1" t="s">
        <v>70</v>
      </c>
      <c r="C1" s="1" t="s">
        <v>160</v>
      </c>
      <c r="D1" s="1" t="s">
        <v>143</v>
      </c>
      <c r="E1" s="1" t="s">
        <v>78</v>
      </c>
      <c r="F1" s="1" t="s">
        <v>257</v>
      </c>
      <c r="G1" s="1" t="s">
        <v>281</v>
      </c>
      <c r="H1" s="1" t="s">
        <v>259</v>
      </c>
      <c r="I1" s="1" t="s">
        <v>197</v>
      </c>
      <c r="J1" s="1" t="s">
        <v>253</v>
      </c>
      <c r="K1" s="1" t="s">
        <v>40</v>
      </c>
      <c r="L1" s="1" t="s">
        <v>38</v>
      </c>
      <c r="M1" s="1" t="s">
        <v>102</v>
      </c>
      <c r="N1" s="1" t="s">
        <v>61</v>
      </c>
      <c r="O1" s="1" t="s">
        <v>26</v>
      </c>
      <c r="P1" s="1" t="s">
        <v>283</v>
      </c>
      <c r="Q1" s="1" t="s">
        <v>201</v>
      </c>
      <c r="R1" s="1" t="s">
        <v>122</v>
      </c>
      <c r="S1" s="1" t="s">
        <v>167</v>
      </c>
      <c r="T1" s="1" t="s">
        <v>178</v>
      </c>
      <c r="U1" s="1" t="s">
        <v>88</v>
      </c>
    </row>
    <row r="2" spans="1:21" ht="15" customHeight="1">
      <c r="A2" s="1">
        <v>4</v>
      </c>
      <c r="B2" s="17"/>
      <c r="C2" s="1">
        <v>1</v>
      </c>
      <c r="D2" s="1">
        <v>1</v>
      </c>
      <c r="E2" s="4"/>
      <c r="F2" s="5"/>
      <c r="G2" s="5"/>
      <c r="H2" s="5"/>
      <c r="I2" s="5"/>
      <c r="J2" s="5"/>
      <c r="K2" s="5"/>
      <c r="L2" s="5"/>
      <c r="M2" s="5"/>
      <c r="N2" s="5"/>
      <c r="O2" s="5"/>
      <c r="P2" s="7"/>
      <c r="Q2" s="1">
        <v>1</v>
      </c>
      <c r="R2" s="14"/>
      <c r="S2" s="5"/>
      <c r="T2" s="5"/>
      <c r="U2" s="5"/>
    </row>
    <row r="3" spans="1:19" ht="15" customHeight="1">
      <c r="A3" s="1">
        <v>5</v>
      </c>
      <c r="B3" s="1">
        <v>1</v>
      </c>
      <c r="C3" s="15"/>
      <c r="D3" s="1">
        <v>1</v>
      </c>
      <c r="E3" s="2"/>
      <c r="P3" s="9"/>
      <c r="Q3" s="1">
        <v>1</v>
      </c>
      <c r="R3" s="11">
        <v>3272.82</v>
      </c>
      <c r="S3" s="2"/>
    </row>
    <row r="4" spans="1:21" ht="15" customHeight="1">
      <c r="A4" s="1">
        <v>7</v>
      </c>
      <c r="B4" s="1">
        <v>1</v>
      </c>
      <c r="C4" s="12"/>
      <c r="D4" s="1">
        <v>1</v>
      </c>
      <c r="E4" s="2"/>
      <c r="P4" s="13"/>
      <c r="Q4" s="1">
        <v>1</v>
      </c>
      <c r="R4" s="4"/>
      <c r="S4" s="8"/>
      <c r="U4" s="8"/>
    </row>
    <row r="5" spans="1:21" ht="15" customHeight="1">
      <c r="A5" s="32">
        <v>11</v>
      </c>
      <c r="B5" s="32">
        <v>1</v>
      </c>
      <c r="C5" s="16"/>
      <c r="D5" s="32">
        <v>1</v>
      </c>
      <c r="E5" s="2"/>
      <c r="O5" s="9"/>
      <c r="P5" s="32">
        <v>1</v>
      </c>
      <c r="Q5" s="14"/>
      <c r="R5" s="9"/>
      <c r="S5" s="33">
        <v>40124.71</v>
      </c>
      <c r="T5" s="12"/>
      <c r="U5" s="32" t="s">
        <v>261</v>
      </c>
    </row>
    <row r="6" spans="1:21" ht="15" customHeight="1">
      <c r="A6" s="1">
        <v>16</v>
      </c>
      <c r="B6" s="15"/>
      <c r="C6" s="1">
        <v>1</v>
      </c>
      <c r="D6" s="1">
        <v>1</v>
      </c>
      <c r="E6" s="2"/>
      <c r="P6" s="7"/>
      <c r="Q6" s="1">
        <v>1</v>
      </c>
      <c r="R6" s="2"/>
      <c r="S6" s="5"/>
      <c r="U6" s="5"/>
    </row>
    <row r="7" spans="1:18" ht="15" customHeight="1">
      <c r="A7" s="1">
        <v>23</v>
      </c>
      <c r="B7" s="12"/>
      <c r="C7" s="1">
        <v>1</v>
      </c>
      <c r="D7" s="1">
        <v>1</v>
      </c>
      <c r="E7" s="2"/>
      <c r="P7" s="9"/>
      <c r="Q7" s="1">
        <v>1</v>
      </c>
      <c r="R7" s="2"/>
    </row>
    <row r="8" spans="1:18" ht="15" customHeight="1">
      <c r="A8" s="6"/>
      <c r="B8" s="13"/>
      <c r="C8" s="1">
        <v>1</v>
      </c>
      <c r="D8" s="14"/>
      <c r="J8" s="8"/>
      <c r="Q8" s="6"/>
      <c r="R8" s="8"/>
    </row>
    <row r="9" spans="1:19" ht="15" customHeight="1">
      <c r="A9" s="1">
        <v>39</v>
      </c>
      <c r="B9" s="1">
        <v>1</v>
      </c>
      <c r="C9" s="17"/>
      <c r="D9" s="1">
        <v>1</v>
      </c>
      <c r="E9" s="2"/>
      <c r="I9" s="9"/>
      <c r="J9" s="1">
        <v>1</v>
      </c>
      <c r="K9" s="2"/>
      <c r="P9" s="9"/>
      <c r="Q9" s="1">
        <v>1</v>
      </c>
      <c r="R9" s="11">
        <v>8095.89</v>
      </c>
      <c r="S9" s="2"/>
    </row>
    <row r="10" spans="1:19" ht="15" customHeight="1">
      <c r="A10" s="1">
        <v>42</v>
      </c>
      <c r="B10" s="15"/>
      <c r="C10" s="1">
        <v>1</v>
      </c>
      <c r="D10" s="1">
        <v>1</v>
      </c>
      <c r="E10" s="2"/>
      <c r="J10" s="5"/>
      <c r="P10" s="9"/>
      <c r="Q10" s="1">
        <v>1</v>
      </c>
      <c r="R10" s="11">
        <v>6616.11</v>
      </c>
      <c r="S10" s="2"/>
    </row>
    <row r="11" spans="1:19" ht="15" customHeight="1">
      <c r="A11" s="1">
        <v>43</v>
      </c>
      <c r="B11" s="12"/>
      <c r="C11" s="1">
        <v>1</v>
      </c>
      <c r="D11" s="1">
        <v>1</v>
      </c>
      <c r="E11" s="2"/>
      <c r="P11" s="9"/>
      <c r="Q11" s="1">
        <v>1</v>
      </c>
      <c r="R11" s="11">
        <v>4517.1</v>
      </c>
      <c r="S11" s="2"/>
    </row>
    <row r="12" spans="1:18" ht="15" customHeight="1">
      <c r="A12" s="1" t="s">
        <v>87</v>
      </c>
      <c r="B12" s="12"/>
      <c r="C12" s="1">
        <v>1</v>
      </c>
      <c r="D12" s="1">
        <v>1</v>
      </c>
      <c r="E12" s="2"/>
      <c r="P12" s="9"/>
      <c r="Q12" s="1">
        <v>1</v>
      </c>
      <c r="R12" s="4"/>
    </row>
    <row r="13" spans="1:18" ht="15" customHeight="1">
      <c r="A13" s="1">
        <v>45</v>
      </c>
      <c r="B13" s="16"/>
      <c r="C13" s="1">
        <v>1</v>
      </c>
      <c r="D13" s="1">
        <v>1</v>
      </c>
      <c r="E13" s="2"/>
      <c r="F13" s="8"/>
      <c r="P13" s="9"/>
      <c r="Q13" s="1">
        <v>1</v>
      </c>
      <c r="R13" s="2"/>
    </row>
    <row r="14" spans="1:18" ht="15" customHeight="1">
      <c r="A14" s="21">
        <v>46</v>
      </c>
      <c r="B14" s="21"/>
      <c r="C14" s="1">
        <v>1</v>
      </c>
      <c r="D14" s="1">
        <v>1</v>
      </c>
      <c r="E14" s="12"/>
      <c r="F14" s="1" t="s">
        <v>41</v>
      </c>
      <c r="G14" s="2"/>
      <c r="P14" s="9"/>
      <c r="Q14" s="1">
        <v>1</v>
      </c>
      <c r="R14" s="10"/>
    </row>
    <row r="15" spans="1:19" ht="15" customHeight="1">
      <c r="A15" s="1">
        <v>47</v>
      </c>
      <c r="B15" s="17"/>
      <c r="C15" s="1">
        <v>1</v>
      </c>
      <c r="D15" s="1">
        <v>1</v>
      </c>
      <c r="E15" s="2"/>
      <c r="F15" s="5"/>
      <c r="P15" s="9"/>
      <c r="Q15" s="1">
        <v>1</v>
      </c>
      <c r="R15" s="11">
        <v>9396.07</v>
      </c>
      <c r="S15" s="2"/>
    </row>
    <row r="16" spans="1:21" ht="15" customHeight="1">
      <c r="A16" s="1">
        <v>53</v>
      </c>
      <c r="B16" s="1">
        <v>1</v>
      </c>
      <c r="C16" s="15"/>
      <c r="D16" s="1">
        <v>1</v>
      </c>
      <c r="E16" s="2"/>
      <c r="J16" s="8"/>
      <c r="P16" s="13"/>
      <c r="Q16" s="1">
        <v>1</v>
      </c>
      <c r="R16" s="11">
        <v>15138.77</v>
      </c>
      <c r="S16" s="10"/>
      <c r="U16" s="8"/>
    </row>
    <row r="17" spans="1:21" ht="15" customHeight="1">
      <c r="A17" s="32">
        <v>54</v>
      </c>
      <c r="B17" s="32">
        <v>1</v>
      </c>
      <c r="C17" s="12"/>
      <c r="D17" s="32">
        <v>1</v>
      </c>
      <c r="E17" s="2"/>
      <c r="I17" s="9"/>
      <c r="J17" s="32">
        <v>1</v>
      </c>
      <c r="K17" s="2"/>
      <c r="O17" s="9"/>
      <c r="P17" s="32">
        <v>1</v>
      </c>
      <c r="Q17" s="14"/>
      <c r="R17" s="18"/>
      <c r="S17" s="34">
        <v>409064</v>
      </c>
      <c r="T17" s="12"/>
      <c r="U17" s="32" t="s">
        <v>284</v>
      </c>
    </row>
    <row r="18" spans="1:21" ht="15" customHeight="1">
      <c r="A18" s="1">
        <v>57</v>
      </c>
      <c r="B18" s="1">
        <v>1</v>
      </c>
      <c r="C18" s="16"/>
      <c r="D18" s="1">
        <v>1</v>
      </c>
      <c r="E18" s="2"/>
      <c r="J18" s="5"/>
      <c r="P18" s="7"/>
      <c r="Q18" s="1">
        <v>1</v>
      </c>
      <c r="R18" s="11">
        <v>18905.74</v>
      </c>
      <c r="S18" s="14"/>
      <c r="U18" s="5"/>
    </row>
    <row r="19" spans="1:21" ht="15" customHeight="1">
      <c r="A19" s="1">
        <v>62</v>
      </c>
      <c r="B19" s="15"/>
      <c r="C19" s="1">
        <v>1</v>
      </c>
      <c r="D19" s="1">
        <v>1</v>
      </c>
      <c r="E19" s="2"/>
      <c r="P19" s="9"/>
      <c r="Q19" s="1">
        <v>1</v>
      </c>
      <c r="R19" s="1"/>
      <c r="S19" s="1"/>
      <c r="T19" s="10"/>
      <c r="U19" s="8"/>
    </row>
    <row r="20" spans="1:21" ht="15" customHeight="1">
      <c r="A20" s="1">
        <v>64</v>
      </c>
      <c r="B20" s="12"/>
      <c r="C20" s="1">
        <v>1</v>
      </c>
      <c r="D20" s="1">
        <v>1</v>
      </c>
      <c r="E20" s="2"/>
      <c r="P20" s="9"/>
      <c r="Q20" s="1">
        <v>1</v>
      </c>
      <c r="R20" s="4"/>
      <c r="S20" s="7"/>
      <c r="T20" s="21"/>
      <c r="U20" s="1" t="s">
        <v>98</v>
      </c>
    </row>
    <row r="21" spans="1:21" ht="15" customHeight="1">
      <c r="A21" s="1">
        <v>65</v>
      </c>
      <c r="B21" s="12"/>
      <c r="C21" s="1">
        <v>1</v>
      </c>
      <c r="D21" s="1">
        <v>1</v>
      </c>
      <c r="E21" s="2"/>
      <c r="P21" s="13"/>
      <c r="Q21" s="1">
        <v>1</v>
      </c>
      <c r="R21" s="2"/>
      <c r="S21" s="8"/>
      <c r="T21" s="18"/>
      <c r="U21" s="1" t="s">
        <v>156</v>
      </c>
    </row>
    <row r="22" spans="1:21" ht="15" customHeight="1">
      <c r="A22" s="32">
        <v>67</v>
      </c>
      <c r="B22" s="16"/>
      <c r="C22" s="32">
        <v>1</v>
      </c>
      <c r="D22" s="32">
        <v>1</v>
      </c>
      <c r="E22" s="2"/>
      <c r="J22" s="8"/>
      <c r="O22" s="9"/>
      <c r="P22" s="32">
        <v>1</v>
      </c>
      <c r="Q22" s="14"/>
      <c r="R22" s="13"/>
      <c r="S22" s="34">
        <v>676916</v>
      </c>
      <c r="T22" s="33">
        <v>827309.93</v>
      </c>
      <c r="U22" s="32" t="s">
        <v>272</v>
      </c>
    </row>
    <row r="23" spans="1:21" ht="15" customHeight="1">
      <c r="A23" s="1">
        <v>71</v>
      </c>
      <c r="B23" s="1">
        <v>1</v>
      </c>
      <c r="C23" s="17"/>
      <c r="D23" s="1">
        <v>1</v>
      </c>
      <c r="E23" s="2"/>
      <c r="I23" s="9"/>
      <c r="J23" s="1">
        <v>1</v>
      </c>
      <c r="K23" s="2"/>
      <c r="P23" s="18"/>
      <c r="Q23" s="1">
        <v>1</v>
      </c>
      <c r="R23" s="11">
        <v>3094.11</v>
      </c>
      <c r="S23" s="14"/>
      <c r="T23" s="6"/>
      <c r="U23" s="6"/>
    </row>
    <row r="24" spans="1:21" ht="15" customHeight="1">
      <c r="A24" s="32">
        <v>73</v>
      </c>
      <c r="B24" s="15"/>
      <c r="C24" s="32">
        <v>1</v>
      </c>
      <c r="D24" s="32">
        <v>1</v>
      </c>
      <c r="E24" s="2"/>
      <c r="J24" s="5"/>
      <c r="O24" s="9"/>
      <c r="P24" s="32">
        <v>1</v>
      </c>
      <c r="Q24" s="14"/>
      <c r="R24" s="18"/>
      <c r="S24" s="34">
        <v>100000</v>
      </c>
      <c r="T24" s="33">
        <v>203391.22</v>
      </c>
      <c r="U24" s="32" t="s">
        <v>99</v>
      </c>
    </row>
    <row r="25" spans="1:21" ht="15" customHeight="1">
      <c r="A25" s="1">
        <v>78</v>
      </c>
      <c r="B25" s="12"/>
      <c r="C25" s="1">
        <v>1</v>
      </c>
      <c r="D25" s="1">
        <v>1</v>
      </c>
      <c r="E25" s="2"/>
      <c r="P25" s="7"/>
      <c r="Q25" s="1">
        <v>1</v>
      </c>
      <c r="R25" s="22">
        <v>1123.31</v>
      </c>
      <c r="S25" s="22"/>
      <c r="T25" s="4"/>
      <c r="U25" s="5"/>
    </row>
    <row r="26" spans="1:19" ht="15" customHeight="1">
      <c r="A26" s="1" t="s">
        <v>115</v>
      </c>
      <c r="B26" s="12"/>
      <c r="C26" s="1">
        <v>1</v>
      </c>
      <c r="D26" s="1">
        <v>1</v>
      </c>
      <c r="E26" s="2"/>
      <c r="P26" s="9"/>
      <c r="Q26" s="1">
        <v>1</v>
      </c>
      <c r="R26" s="4"/>
      <c r="S26" s="5"/>
    </row>
    <row r="27" spans="1:18" ht="15" customHeight="1">
      <c r="A27" s="1" t="s">
        <v>117</v>
      </c>
      <c r="B27" s="12"/>
      <c r="C27" s="1">
        <v>1</v>
      </c>
      <c r="D27" s="1">
        <v>1</v>
      </c>
      <c r="E27" s="2"/>
      <c r="P27" s="9"/>
      <c r="Q27" s="1">
        <v>1</v>
      </c>
      <c r="R27" s="2"/>
    </row>
    <row r="28" spans="1:21" ht="15" customHeight="1">
      <c r="A28" s="1" t="s">
        <v>112</v>
      </c>
      <c r="B28" s="12"/>
      <c r="C28" s="1">
        <v>1</v>
      </c>
      <c r="D28" s="1">
        <v>1</v>
      </c>
      <c r="E28" s="2"/>
      <c r="P28" s="13"/>
      <c r="Q28" s="1">
        <v>1</v>
      </c>
      <c r="R28" s="2"/>
      <c r="S28" s="8"/>
      <c r="U28" s="8"/>
    </row>
    <row r="29" spans="1:21" ht="15" customHeight="1">
      <c r="A29" s="32">
        <v>87</v>
      </c>
      <c r="B29" s="16"/>
      <c r="C29" s="32">
        <v>1</v>
      </c>
      <c r="D29" s="32">
        <v>1</v>
      </c>
      <c r="E29" s="2"/>
      <c r="O29" s="9"/>
      <c r="P29" s="32">
        <v>1</v>
      </c>
      <c r="Q29" s="14"/>
      <c r="R29" s="9"/>
      <c r="S29" s="33">
        <v>511305.71</v>
      </c>
      <c r="T29" s="12"/>
      <c r="U29" s="32" t="s">
        <v>166</v>
      </c>
    </row>
    <row r="30" spans="1:21" ht="15" customHeight="1">
      <c r="A30" s="1" t="s">
        <v>181</v>
      </c>
      <c r="B30" s="1">
        <v>1</v>
      </c>
      <c r="C30" s="15"/>
      <c r="D30" s="1">
        <v>1</v>
      </c>
      <c r="E30" s="2"/>
      <c r="P30" s="7"/>
      <c r="Q30" s="1">
        <v>1</v>
      </c>
      <c r="R30" s="2"/>
      <c r="S30" s="5"/>
      <c r="U30" s="5"/>
    </row>
    <row r="31" spans="1:18" ht="15" customHeight="1">
      <c r="A31" s="1" t="s">
        <v>180</v>
      </c>
      <c r="B31" s="1">
        <v>1</v>
      </c>
      <c r="C31" s="16"/>
      <c r="D31" s="1">
        <v>1</v>
      </c>
      <c r="E31" s="2"/>
      <c r="P31" s="9"/>
      <c r="Q31" s="1">
        <v>1</v>
      </c>
      <c r="R31" s="2"/>
    </row>
    <row r="32" spans="1:20" ht="15" customHeight="1">
      <c r="A32" s="1">
        <v>93</v>
      </c>
      <c r="B32" s="17"/>
      <c r="C32" s="1">
        <v>1</v>
      </c>
      <c r="D32" s="1">
        <v>1</v>
      </c>
      <c r="E32" s="10"/>
      <c r="F32" s="8"/>
      <c r="G32" s="8"/>
      <c r="H32" s="8"/>
      <c r="I32" s="8"/>
      <c r="J32" s="8"/>
      <c r="K32" s="8"/>
      <c r="L32" s="8"/>
      <c r="M32" s="8"/>
      <c r="N32" s="8"/>
      <c r="O32" s="8"/>
      <c r="P32" s="13"/>
      <c r="Q32" s="1">
        <v>1</v>
      </c>
      <c r="R32" s="10"/>
      <c r="S32" s="8"/>
      <c r="T32" s="8"/>
    </row>
    <row r="33" spans="1:21" ht="15" customHeight="1">
      <c r="A33" s="7"/>
      <c r="B33" s="1">
        <f>SUM(B2:B32)</f>
      </c>
      <c r="C33" s="1">
        <f>SUM(C2:C32)</f>
      </c>
      <c r="D33" s="1">
        <f>SUM(D2:D32)</f>
      </c>
      <c r="E33" s="1">
        <f>SUM(E2:E32)</f>
      </c>
      <c r="F33" s="1">
        <f>SUM(F2:F32)</f>
      </c>
      <c r="G33" s="1">
        <f>SUM(G2:G32)</f>
      </c>
      <c r="H33" s="1">
        <f>SUM(H2:H32)</f>
      </c>
      <c r="I33" s="1">
        <f>SUM(I2:I32)</f>
      </c>
      <c r="J33" s="1">
        <f>SUM(J2:J32)</f>
      </c>
      <c r="K33" s="1">
        <f>SUM(K2:K32)</f>
      </c>
      <c r="L33" s="1">
        <f>SUM(L2:L32)</f>
      </c>
      <c r="M33" s="1">
        <f>SUM(M2:M32)</f>
      </c>
      <c r="N33" s="1">
        <f>SUM(N2:N32)</f>
      </c>
      <c r="O33" s="1">
        <f>SUM(O2:O32)</f>
      </c>
      <c r="P33" s="1">
        <f>SUM(P2:P32)</f>
      </c>
      <c r="Q33" s="1">
        <f>SUM(Q2:Q32)</f>
      </c>
      <c r="R33" s="11">
        <f>SUM(R2:R32)</f>
      </c>
      <c r="S33" s="11">
        <f>SUM(S2:S32)</f>
      </c>
      <c r="T33" s="11">
        <f>SUM(T2:T32)</f>
      </c>
      <c r="U33" s="2"/>
    </row>
  </sheetData>
  <printOptions/>
  <pageMargins left="0.75" right="0.75" top="1" bottom="1" header="0.5" footer="0.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S16"/>
  <sheetViews>
    <sheetView workbookViewId="0" topLeftCell="A1"/>
  </sheetViews>
  <sheetFormatPr defaultColWidth="8.8515625" defaultRowHeight="15" customHeight="1"/>
  <cols>
    <col min="1" max="1" width="6.28125" style="0" customWidth="1"/>
    <col min="2" max="2" width="8.8515625" style="0" customWidth="1"/>
    <col min="3" max="3" width="10.28125" style="0" customWidth="1"/>
    <col min="4" max="4" width="16.421875" style="0"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1" t="s">
        <v>171</v>
      </c>
      <c r="B1" s="11" t="s">
        <v>143</v>
      </c>
      <c r="C1" s="11" t="s">
        <v>78</v>
      </c>
      <c r="D1" s="11" t="s">
        <v>257</v>
      </c>
      <c r="E1" s="11" t="s">
        <v>281</v>
      </c>
      <c r="F1" s="11" t="s">
        <v>259</v>
      </c>
      <c r="G1" s="11" t="s">
        <v>197</v>
      </c>
      <c r="H1" s="11" t="s">
        <v>253</v>
      </c>
      <c r="I1" s="11" t="s">
        <v>40</v>
      </c>
      <c r="J1" s="11" t="s">
        <v>38</v>
      </c>
      <c r="K1" s="11" t="s">
        <v>102</v>
      </c>
      <c r="L1" s="11" t="s">
        <v>61</v>
      </c>
      <c r="M1" s="11" t="s">
        <v>26</v>
      </c>
      <c r="N1" s="11" t="s">
        <v>283</v>
      </c>
      <c r="O1" s="11" t="s">
        <v>201</v>
      </c>
      <c r="P1" s="11" t="s">
        <v>122</v>
      </c>
      <c r="Q1" s="11" t="s">
        <v>167</v>
      </c>
      <c r="R1" s="11" t="s">
        <v>178</v>
      </c>
      <c r="S1" s="11" t="s">
        <v>88</v>
      </c>
    </row>
    <row r="2" spans="1:19" ht="15" customHeight="1">
      <c r="A2" s="11">
        <v>25</v>
      </c>
      <c r="B2" s="15"/>
      <c r="C2" s="11">
        <v>1</v>
      </c>
      <c r="D2" s="11" t="s">
        <v>286</v>
      </c>
      <c r="E2" s="4"/>
      <c r="F2" s="5"/>
      <c r="G2" s="5"/>
      <c r="H2" s="5"/>
      <c r="I2" s="5"/>
      <c r="J2" s="5"/>
      <c r="K2" s="5"/>
      <c r="L2" s="5"/>
      <c r="M2" s="5"/>
      <c r="N2" s="18"/>
      <c r="O2" s="11">
        <v>1</v>
      </c>
      <c r="P2" s="11">
        <v>13660.15</v>
      </c>
      <c r="Q2" s="14"/>
      <c r="R2" s="6"/>
      <c r="S2" s="6"/>
    </row>
    <row r="3" spans="1:19" ht="15" customHeight="1">
      <c r="A3" s="11" t="s">
        <v>200</v>
      </c>
      <c r="B3" s="12"/>
      <c r="C3" s="11">
        <v>1</v>
      </c>
      <c r="D3" s="11" t="s">
        <v>247</v>
      </c>
      <c r="E3" s="2"/>
      <c r="M3" s="9"/>
      <c r="N3" s="11">
        <v>1</v>
      </c>
      <c r="O3" s="4"/>
      <c r="P3" s="7"/>
      <c r="Q3" s="11">
        <v>285445</v>
      </c>
      <c r="R3" s="11">
        <v>223462.58</v>
      </c>
      <c r="S3" s="11" t="s">
        <v>145</v>
      </c>
    </row>
    <row r="4" spans="1:19" ht="15" customHeight="1">
      <c r="A4" s="11" t="s">
        <v>199</v>
      </c>
      <c r="B4" s="12"/>
      <c r="C4" s="11">
        <v>1</v>
      </c>
      <c r="D4" s="11" t="s">
        <v>247</v>
      </c>
      <c r="E4" s="2"/>
      <c r="M4" s="9"/>
      <c r="N4" s="11">
        <v>1</v>
      </c>
      <c r="O4" s="2"/>
      <c r="P4" s="9"/>
      <c r="Q4" s="11">
        <v>183924</v>
      </c>
      <c r="R4" s="11">
        <v>223462.58</v>
      </c>
      <c r="S4" s="11" t="s">
        <v>22</v>
      </c>
    </row>
    <row r="5" spans="1:19" ht="15" customHeight="1">
      <c r="A5" s="11" t="s">
        <v>198</v>
      </c>
      <c r="B5" s="12"/>
      <c r="C5" s="11">
        <v>1</v>
      </c>
      <c r="D5" s="11" t="s">
        <v>247</v>
      </c>
      <c r="E5" s="2"/>
      <c r="M5" s="9"/>
      <c r="N5" s="11">
        <v>1</v>
      </c>
      <c r="O5" s="2"/>
      <c r="P5" s="9"/>
      <c r="Q5" s="11">
        <v>264859</v>
      </c>
      <c r="R5" s="11">
        <v>223462.58</v>
      </c>
      <c r="S5" s="11" t="s">
        <v>214</v>
      </c>
    </row>
    <row r="6" spans="1:19" ht="15" customHeight="1">
      <c r="A6" s="11" t="s">
        <v>206</v>
      </c>
      <c r="B6" s="12"/>
      <c r="C6" s="11">
        <v>1</v>
      </c>
      <c r="D6" s="11" t="s">
        <v>247</v>
      </c>
      <c r="E6" s="2"/>
      <c r="M6" s="9"/>
      <c r="N6" s="11">
        <v>1</v>
      </c>
      <c r="O6" s="2"/>
      <c r="P6" s="9"/>
      <c r="Q6" s="11">
        <v>216636</v>
      </c>
      <c r="R6" s="11">
        <v>223462.58</v>
      </c>
      <c r="S6" s="11" t="s">
        <v>80</v>
      </c>
    </row>
    <row r="7" spans="1:19" ht="15" customHeight="1">
      <c r="A7" s="11" t="s">
        <v>205</v>
      </c>
      <c r="B7" s="12"/>
      <c r="C7" s="11">
        <v>1</v>
      </c>
      <c r="D7" s="11" t="s">
        <v>247</v>
      </c>
      <c r="E7" s="2"/>
      <c r="M7" s="9"/>
      <c r="N7" s="11">
        <v>1</v>
      </c>
      <c r="O7" s="2"/>
      <c r="P7" s="9"/>
      <c r="Q7" s="11">
        <v>156663</v>
      </c>
      <c r="R7" s="11">
        <v>223462.58</v>
      </c>
      <c r="S7" s="11" t="s">
        <v>62</v>
      </c>
    </row>
    <row r="8" spans="1:19" ht="15" customHeight="1">
      <c r="A8" s="11" t="s">
        <v>204</v>
      </c>
      <c r="B8" s="12"/>
      <c r="C8" s="11">
        <v>1</v>
      </c>
      <c r="D8" s="11" t="s">
        <v>247</v>
      </c>
      <c r="E8" s="2"/>
      <c r="M8" s="9"/>
      <c r="N8" s="11">
        <v>1</v>
      </c>
      <c r="O8" s="10"/>
      <c r="P8" s="9"/>
      <c r="Q8" s="11">
        <v>160861</v>
      </c>
      <c r="R8" s="11">
        <v>223462.58</v>
      </c>
      <c r="S8" s="11" t="s">
        <v>275</v>
      </c>
    </row>
    <row r="9" spans="1:19" ht="15" customHeight="1">
      <c r="A9" s="11" t="s">
        <v>202</v>
      </c>
      <c r="B9" s="12"/>
      <c r="C9" s="11">
        <v>1</v>
      </c>
      <c r="D9" s="11" t="s">
        <v>247</v>
      </c>
      <c r="E9" s="2"/>
      <c r="M9" s="9"/>
      <c r="N9" s="11" t="s">
        <v>19</v>
      </c>
      <c r="O9" s="11">
        <v>1</v>
      </c>
      <c r="P9" s="2"/>
      <c r="Q9" s="5"/>
      <c r="R9" s="5"/>
      <c r="S9" s="5"/>
    </row>
    <row r="10" spans="1:16" ht="15" customHeight="1">
      <c r="A10" s="11" t="s">
        <v>196</v>
      </c>
      <c r="B10" s="12"/>
      <c r="C10" s="11">
        <v>1</v>
      </c>
      <c r="D10" s="11" t="s">
        <v>247</v>
      </c>
      <c r="E10" s="2"/>
      <c r="M10" s="9"/>
      <c r="N10" s="11" t="s">
        <v>19</v>
      </c>
      <c r="O10" s="11">
        <v>1</v>
      </c>
      <c r="P10" s="2"/>
    </row>
    <row r="11" spans="1:16" ht="15" customHeight="1">
      <c r="A11" s="11" t="s">
        <v>193</v>
      </c>
      <c r="B11" s="12"/>
      <c r="C11" s="11">
        <v>1</v>
      </c>
      <c r="D11" s="11" t="s">
        <v>247</v>
      </c>
      <c r="E11" s="2"/>
      <c r="M11" s="9"/>
      <c r="N11" s="11" t="s">
        <v>19</v>
      </c>
      <c r="O11" s="11">
        <v>1</v>
      </c>
      <c r="P11" s="2"/>
    </row>
    <row r="12" spans="1:19" ht="15" customHeight="1">
      <c r="A12" s="11" t="s">
        <v>191</v>
      </c>
      <c r="B12" s="12"/>
      <c r="C12" s="11">
        <v>1</v>
      </c>
      <c r="D12" s="11" t="s">
        <v>247</v>
      </c>
      <c r="E12" s="2"/>
      <c r="M12" s="9"/>
      <c r="N12" s="11" t="s">
        <v>19</v>
      </c>
      <c r="O12" s="11">
        <v>1</v>
      </c>
      <c r="P12" s="2"/>
      <c r="Q12" s="8"/>
      <c r="R12" s="8"/>
      <c r="S12" s="8"/>
    </row>
    <row r="13" spans="1:19" ht="15" customHeight="1">
      <c r="A13" s="11" t="s">
        <v>189</v>
      </c>
      <c r="B13" s="16"/>
      <c r="C13" s="11">
        <v>1</v>
      </c>
      <c r="D13" s="11" t="s">
        <v>247</v>
      </c>
      <c r="E13" s="10"/>
      <c r="F13" s="8"/>
      <c r="G13" s="8"/>
      <c r="H13" s="8"/>
      <c r="I13" s="8"/>
      <c r="J13" s="8"/>
      <c r="K13" s="8"/>
      <c r="L13" s="8"/>
      <c r="M13" s="13"/>
      <c r="N13" s="11">
        <v>1</v>
      </c>
      <c r="O13" s="14"/>
      <c r="P13" s="13"/>
      <c r="Q13" s="11">
        <v>369234</v>
      </c>
      <c r="R13" s="11">
        <v>223462.58</v>
      </c>
      <c r="S13" s="11" t="s">
        <v>120</v>
      </c>
    </row>
    <row r="14" spans="1:19" ht="15" customHeight="1">
      <c r="A14" s="7"/>
      <c r="B14" s="11">
        <f>SUM(B2:B13)</f>
      </c>
      <c r="C14" s="11">
        <f>SUM(C2:C13)</f>
      </c>
      <c r="D14" s="11">
        <f>SUM(D2:D13)</f>
      </c>
      <c r="E14" s="11">
        <f>SUM(E2:E13)</f>
      </c>
      <c r="F14" s="11">
        <f>SUM(F2:F13)</f>
      </c>
      <c r="G14" s="11">
        <f>SUM(G2:G13)</f>
      </c>
      <c r="H14" s="11">
        <f>SUM(H2:H13)</f>
      </c>
      <c r="I14" s="11">
        <f>SUM(I2:I13)</f>
      </c>
      <c r="J14" s="11">
        <f>SUM(J2:J13)</f>
      </c>
      <c r="K14" s="11">
        <f>SUM(K2:K13)</f>
      </c>
      <c r="L14" s="11">
        <f>SUM(L2:L13)</f>
      </c>
      <c r="M14" s="11">
        <f>SUM(M2:M13)</f>
      </c>
      <c r="N14" s="11">
        <f>SUM(N2:N13)</f>
      </c>
      <c r="O14" s="11">
        <f>SUM(O2:O13)</f>
      </c>
      <c r="P14" s="11">
        <f>SUM(P2:P13)</f>
      </c>
      <c r="Q14" s="11">
        <f>SUM(Q2:Q13)</f>
      </c>
      <c r="R14" s="11">
        <f>SUM(R2:R13)</f>
      </c>
      <c r="S14" s="4"/>
    </row>
    <row r="15" spans="2:18" ht="15" customHeight="1">
      <c r="B15" s="5"/>
      <c r="C15" s="5"/>
      <c r="D15" s="5"/>
      <c r="E15" s="5"/>
      <c r="F15" s="5"/>
      <c r="G15" s="5"/>
      <c r="H15" s="5"/>
      <c r="I15" s="5"/>
      <c r="J15" s="5"/>
      <c r="K15" s="5"/>
      <c r="L15" s="5"/>
      <c r="M15" s="7"/>
      <c r="N15" s="11">
        <f>N14/12</f>
      </c>
      <c r="O15" s="4"/>
      <c r="P15" s="7"/>
      <c r="Q15" s="11">
        <f>AVERAGE(Q2:Q13)</f>
      </c>
      <c r="R15" s="4"/>
    </row>
    <row r="16" spans="14:17" ht="15" customHeight="1">
      <c r="N16" s="5"/>
      <c r="Q16" s="5"/>
    </row>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S10"/>
  <sheetViews>
    <sheetView workbookViewId="0" topLeftCell="A1"/>
  </sheetViews>
  <sheetFormatPr defaultColWidth="8.8515625" defaultRowHeight="15" customHeight="1"/>
  <cols>
    <col min="1" max="1" width="6.28125" style="0" customWidth="1"/>
    <col min="2" max="2" width="8.8515625" style="0" customWidth="1"/>
    <col min="3" max="3" width="10.28125" style="0" customWidth="1"/>
    <col min="4" max="4" width="16.421875" style="0"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 t="s">
        <v>171</v>
      </c>
      <c r="B1" s="1" t="s">
        <v>143</v>
      </c>
      <c r="C1" s="1" t="s">
        <v>78</v>
      </c>
      <c r="D1" s="1" t="s">
        <v>257</v>
      </c>
      <c r="E1" s="1" t="s">
        <v>281</v>
      </c>
      <c r="F1" s="1" t="s">
        <v>259</v>
      </c>
      <c r="G1" s="1" t="s">
        <v>197</v>
      </c>
      <c r="H1" s="1" t="s">
        <v>253</v>
      </c>
      <c r="I1" s="1" t="s">
        <v>40</v>
      </c>
      <c r="J1" s="1" t="s">
        <v>38</v>
      </c>
      <c r="K1" s="1" t="s">
        <v>102</v>
      </c>
      <c r="L1" s="1" t="s">
        <v>61</v>
      </c>
      <c r="M1" s="1" t="s">
        <v>26</v>
      </c>
      <c r="N1" s="1" t="s">
        <v>283</v>
      </c>
      <c r="O1" s="1" t="s">
        <v>201</v>
      </c>
      <c r="P1" s="1" t="s">
        <v>122</v>
      </c>
      <c r="Q1" s="1" t="s">
        <v>167</v>
      </c>
      <c r="R1" s="1" t="s">
        <v>178</v>
      </c>
      <c r="S1" s="1" t="s">
        <v>88</v>
      </c>
    </row>
    <row r="2" spans="1:19" ht="15" customHeight="1">
      <c r="A2" s="1">
        <v>22</v>
      </c>
      <c r="B2" s="15"/>
      <c r="C2" s="1">
        <v>1</v>
      </c>
      <c r="D2" s="1" t="s">
        <v>225</v>
      </c>
      <c r="E2" s="4"/>
      <c r="F2" s="5"/>
      <c r="G2" s="5"/>
      <c r="H2" s="5"/>
      <c r="I2" s="5"/>
      <c r="J2" s="5"/>
      <c r="K2" s="5"/>
      <c r="L2" s="5"/>
      <c r="M2" s="5"/>
      <c r="N2" s="7"/>
      <c r="O2" s="1">
        <v>1</v>
      </c>
      <c r="P2" s="14"/>
      <c r="Q2" s="5"/>
      <c r="R2" s="7"/>
      <c r="S2" s="1" t="s">
        <v>270</v>
      </c>
    </row>
    <row r="3" spans="1:19" ht="15" customHeight="1">
      <c r="A3" s="1">
        <v>36</v>
      </c>
      <c r="B3" s="12"/>
      <c r="C3" s="1">
        <v>1</v>
      </c>
      <c r="D3" s="1" t="s">
        <v>217</v>
      </c>
      <c r="E3" s="2"/>
      <c r="N3" s="13"/>
      <c r="O3" s="1">
        <v>1</v>
      </c>
      <c r="P3" s="11">
        <v>3812.64</v>
      </c>
      <c r="Q3" s="10"/>
      <c r="R3" s="8"/>
      <c r="S3" s="6"/>
    </row>
    <row r="4" spans="1:19" ht="15" customHeight="1">
      <c r="A4" s="1">
        <v>51</v>
      </c>
      <c r="B4" s="12"/>
      <c r="C4" s="1">
        <v>1</v>
      </c>
      <c r="D4" s="1" t="s">
        <v>241</v>
      </c>
      <c r="E4" s="2"/>
      <c r="M4" s="9"/>
      <c r="N4" s="1">
        <v>1</v>
      </c>
      <c r="O4" s="14"/>
      <c r="P4" s="18"/>
      <c r="Q4" s="11">
        <v>67088.08</v>
      </c>
      <c r="R4" s="19">
        <v>57500</v>
      </c>
      <c r="S4" s="1" t="s">
        <v>119</v>
      </c>
    </row>
    <row r="5" spans="1:19" ht="15" customHeight="1">
      <c r="A5" s="1">
        <v>59</v>
      </c>
      <c r="B5" s="12"/>
      <c r="C5" s="1">
        <v>1</v>
      </c>
      <c r="D5" s="1" t="s">
        <v>73</v>
      </c>
      <c r="E5" s="2"/>
      <c r="N5" s="7"/>
      <c r="O5" s="1">
        <v>1</v>
      </c>
      <c r="P5" s="11">
        <v>23626.34</v>
      </c>
      <c r="Q5" s="4"/>
      <c r="R5" s="5"/>
      <c r="S5" s="5"/>
    </row>
    <row r="6" spans="1:17" ht="15" customHeight="1">
      <c r="A6" s="1">
        <v>60</v>
      </c>
      <c r="B6" s="12"/>
      <c r="C6" s="1">
        <v>1</v>
      </c>
      <c r="D6" s="1" t="s">
        <v>231</v>
      </c>
      <c r="E6" s="2"/>
      <c r="N6" s="9"/>
      <c r="O6" s="1">
        <v>1</v>
      </c>
      <c r="P6" s="11">
        <v>4238.15</v>
      </c>
      <c r="Q6" s="2"/>
    </row>
    <row r="7" spans="1:18" ht="15" customHeight="1">
      <c r="A7" s="1">
        <v>101</v>
      </c>
      <c r="B7" s="16"/>
      <c r="C7" s="1">
        <v>1</v>
      </c>
      <c r="D7" s="1" t="s">
        <v>195</v>
      </c>
      <c r="E7" s="10"/>
      <c r="F7" s="8"/>
      <c r="G7" s="8"/>
      <c r="H7" s="8"/>
      <c r="I7" s="8"/>
      <c r="J7" s="8"/>
      <c r="K7" s="8"/>
      <c r="L7" s="8"/>
      <c r="M7" s="8"/>
      <c r="N7" s="13"/>
      <c r="O7" s="1">
        <v>1</v>
      </c>
      <c r="P7" s="14"/>
      <c r="Q7" s="8"/>
      <c r="R7" s="8"/>
    </row>
    <row r="8" spans="1:19" ht="15" customHeight="1">
      <c r="A8" s="7"/>
      <c r="B8" s="1">
        <f>SUM(B2:B7)</f>
      </c>
      <c r="C8" s="1">
        <f>SUM(C2:C7)</f>
      </c>
      <c r="D8" s="1">
        <f>SUM(D2:D7)</f>
      </c>
      <c r="E8" s="1">
        <f>SUM(E2:E7)</f>
      </c>
      <c r="F8" s="1">
        <f>SUM(F2:F7)</f>
      </c>
      <c r="G8" s="1">
        <f>SUM(G2:G7)</f>
      </c>
      <c r="H8" s="1">
        <f>SUM(H2:H7)</f>
      </c>
      <c r="I8" s="1">
        <f>SUM(I2:I7)</f>
      </c>
      <c r="J8" s="1">
        <f>SUM(J2:J7)</f>
      </c>
      <c r="K8" s="1">
        <f>SUM(K2:K7)</f>
      </c>
      <c r="L8" s="1">
        <f>SUM(L2:L7)</f>
      </c>
      <c r="M8" s="1">
        <f>SUM(M2:M7)</f>
      </c>
      <c r="N8" s="1">
        <f>SUM(N2:N7)</f>
      </c>
      <c r="O8" s="1">
        <f>SUM(O2:O7)</f>
      </c>
      <c r="P8" s="11">
        <f>SUM(P2:P7)</f>
      </c>
      <c r="Q8" s="11">
        <f>SUM(Q2:Q7)</f>
      </c>
      <c r="R8" s="11">
        <f>SUM(R2:R7)</f>
      </c>
      <c r="S8" s="2"/>
    </row>
    <row r="9" spans="2:18" ht="15" customHeight="1">
      <c r="B9" s="5"/>
      <c r="C9" s="5"/>
      <c r="D9" s="5"/>
      <c r="E9" s="5"/>
      <c r="F9" s="5"/>
      <c r="G9" s="5"/>
      <c r="H9" s="5"/>
      <c r="I9" s="5"/>
      <c r="J9" s="5"/>
      <c r="K9" s="5"/>
      <c r="L9" s="5"/>
      <c r="M9" s="7"/>
      <c r="N9" s="1">
        <f>N8/6</f>
      </c>
      <c r="O9" s="4"/>
      <c r="P9" s="5"/>
      <c r="Q9" s="5"/>
      <c r="R9" s="5"/>
    </row>
    <row r="10" ht="15" customHeight="1">
      <c r="N10" s="5"/>
    </row>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S15"/>
  <sheetViews>
    <sheetView workbookViewId="0" topLeftCell="A1"/>
  </sheetViews>
  <sheetFormatPr defaultColWidth="8.8515625" defaultRowHeight="15" customHeight="1"/>
  <cols>
    <col min="1" max="1" width="6.28125" style="0" customWidth="1"/>
    <col min="2" max="2" width="8.8515625" style="0" customWidth="1"/>
    <col min="3" max="3" width="10.28125" style="0" customWidth="1"/>
    <col min="4" max="4" width="16.421875" style="0"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1" t="s">
        <v>171</v>
      </c>
      <c r="B1" s="11" t="s">
        <v>143</v>
      </c>
      <c r="C1" s="11" t="s">
        <v>78</v>
      </c>
      <c r="D1" s="11" t="s">
        <v>257</v>
      </c>
      <c r="E1" s="11" t="s">
        <v>281</v>
      </c>
      <c r="F1" s="11" t="s">
        <v>259</v>
      </c>
      <c r="G1" s="11" t="s">
        <v>197</v>
      </c>
      <c r="H1" s="11" t="s">
        <v>253</v>
      </c>
      <c r="I1" s="11" t="s">
        <v>40</v>
      </c>
      <c r="J1" s="11" t="s">
        <v>38</v>
      </c>
      <c r="K1" s="11" t="s">
        <v>102</v>
      </c>
      <c r="L1" s="11" t="s">
        <v>61</v>
      </c>
      <c r="M1" s="11" t="s">
        <v>26</v>
      </c>
      <c r="N1" s="11" t="s">
        <v>283</v>
      </c>
      <c r="O1" s="11" t="s">
        <v>201</v>
      </c>
      <c r="P1" s="11" t="s">
        <v>122</v>
      </c>
      <c r="Q1" s="11" t="s">
        <v>167</v>
      </c>
      <c r="R1" s="11" t="s">
        <v>178</v>
      </c>
      <c r="S1" s="11" t="s">
        <v>88</v>
      </c>
    </row>
    <row r="2" spans="1:19" ht="15" customHeight="1">
      <c r="A2" s="11">
        <v>24</v>
      </c>
      <c r="B2" s="15"/>
      <c r="C2" s="11">
        <v>1</v>
      </c>
      <c r="D2" s="11" t="s">
        <v>25</v>
      </c>
      <c r="E2" s="4"/>
      <c r="F2" s="5"/>
      <c r="G2" s="5"/>
      <c r="H2" s="6"/>
      <c r="I2" s="5"/>
      <c r="J2" s="5"/>
      <c r="K2" s="5"/>
      <c r="L2" s="5"/>
      <c r="M2" s="5"/>
      <c r="N2" s="7"/>
      <c r="O2" s="11">
        <v>1</v>
      </c>
      <c r="P2" s="11">
        <v>5161.47</v>
      </c>
      <c r="Q2" s="4"/>
      <c r="R2" s="5"/>
      <c r="S2" s="5"/>
    </row>
    <row r="3" spans="1:19" ht="15" customHeight="1">
      <c r="A3" s="11">
        <v>26</v>
      </c>
      <c r="B3" s="12"/>
      <c r="C3" s="11">
        <v>1</v>
      </c>
      <c r="D3" s="11" t="s">
        <v>25</v>
      </c>
      <c r="E3" s="2"/>
      <c r="G3" s="9"/>
      <c r="H3" s="11">
        <v>1</v>
      </c>
      <c r="I3" s="2"/>
      <c r="N3" s="13"/>
      <c r="O3" s="11">
        <v>1</v>
      </c>
      <c r="P3" s="11">
        <v>16233.73</v>
      </c>
      <c r="Q3" s="10"/>
      <c r="R3" s="8"/>
      <c r="S3" s="8"/>
    </row>
    <row r="4" spans="1:19" ht="15" customHeight="1">
      <c r="A4" s="11">
        <v>44</v>
      </c>
      <c r="B4" s="12"/>
      <c r="C4" s="11">
        <v>1</v>
      </c>
      <c r="D4" s="11" t="s">
        <v>14</v>
      </c>
      <c r="E4" s="2"/>
      <c r="H4" s="5"/>
      <c r="M4" s="9"/>
      <c r="N4" s="11">
        <v>1</v>
      </c>
      <c r="O4" s="4"/>
      <c r="P4" s="7"/>
      <c r="Q4" s="11">
        <v>65601.05</v>
      </c>
      <c r="R4" s="11">
        <v>150685</v>
      </c>
      <c r="S4" s="11" t="s">
        <v>134</v>
      </c>
    </row>
    <row r="5" spans="1:19" ht="15" customHeight="1">
      <c r="A5" s="11" t="s">
        <v>103</v>
      </c>
      <c r="B5" s="12"/>
      <c r="C5" s="11">
        <v>1</v>
      </c>
      <c r="D5" s="11" t="s">
        <v>14</v>
      </c>
      <c r="E5" s="2"/>
      <c r="M5" s="9"/>
      <c r="N5" s="11">
        <v>1</v>
      </c>
      <c r="O5" s="10"/>
      <c r="P5" s="9"/>
      <c r="Q5" s="11">
        <v>46173.33</v>
      </c>
      <c r="R5" s="11">
        <v>150685</v>
      </c>
      <c r="S5" s="11" t="s">
        <v>114</v>
      </c>
    </row>
    <row r="6" spans="1:19" ht="15" customHeight="1">
      <c r="A6" s="11" t="s">
        <v>101</v>
      </c>
      <c r="B6" s="12"/>
      <c r="C6" s="11">
        <v>1</v>
      </c>
      <c r="D6" s="11" t="s">
        <v>14</v>
      </c>
      <c r="E6" s="2"/>
      <c r="N6" s="7"/>
      <c r="O6" s="11">
        <v>1</v>
      </c>
      <c r="P6" s="2"/>
      <c r="Q6" s="5"/>
      <c r="R6" s="5"/>
      <c r="S6" s="5"/>
    </row>
    <row r="7" spans="1:16" ht="15" customHeight="1">
      <c r="A7" s="11" t="s">
        <v>100</v>
      </c>
      <c r="B7" s="12"/>
      <c r="C7" s="11">
        <v>1</v>
      </c>
      <c r="D7" s="11" t="s">
        <v>14</v>
      </c>
      <c r="E7" s="2"/>
      <c r="N7" s="9"/>
      <c r="O7" s="11">
        <v>1</v>
      </c>
      <c r="P7" s="2"/>
    </row>
    <row r="8" spans="1:16" ht="15" customHeight="1">
      <c r="A8" s="11" t="s">
        <v>107</v>
      </c>
      <c r="B8" s="12"/>
      <c r="C8" s="11">
        <v>1</v>
      </c>
      <c r="D8" s="11" t="s">
        <v>14</v>
      </c>
      <c r="E8" s="2"/>
      <c r="N8" s="9"/>
      <c r="O8" s="11">
        <v>1</v>
      </c>
      <c r="P8" s="2"/>
    </row>
    <row r="9" spans="1:16" ht="15" customHeight="1">
      <c r="A9" s="11" t="s">
        <v>106</v>
      </c>
      <c r="B9" s="12"/>
      <c r="C9" s="11">
        <v>1</v>
      </c>
      <c r="D9" s="11" t="s">
        <v>14</v>
      </c>
      <c r="E9" s="2"/>
      <c r="N9" s="9"/>
      <c r="O9" s="11">
        <v>1</v>
      </c>
      <c r="P9" s="2"/>
    </row>
    <row r="10" spans="1:16" ht="15" customHeight="1">
      <c r="A10" s="11" t="s">
        <v>104</v>
      </c>
      <c r="B10" s="12"/>
      <c r="C10" s="11">
        <v>1</v>
      </c>
      <c r="D10" s="11" t="s">
        <v>14</v>
      </c>
      <c r="E10" s="2"/>
      <c r="N10" s="9"/>
      <c r="O10" s="11">
        <v>1</v>
      </c>
      <c r="P10" s="10"/>
    </row>
    <row r="11" spans="1:18" ht="15" customHeight="1">
      <c r="A11" s="11">
        <v>86</v>
      </c>
      <c r="B11" s="12"/>
      <c r="C11" s="11">
        <v>1</v>
      </c>
      <c r="D11" s="11" t="s">
        <v>165</v>
      </c>
      <c r="E11" s="2"/>
      <c r="N11" s="9"/>
      <c r="O11" s="11">
        <v>1</v>
      </c>
      <c r="P11" s="11">
        <v>7968.02</v>
      </c>
      <c r="Q11" s="2"/>
      <c r="R11" s="8"/>
    </row>
    <row r="12" spans="1:19" ht="15" customHeight="1">
      <c r="A12" s="11">
        <v>90</v>
      </c>
      <c r="B12" s="16"/>
      <c r="C12" s="11">
        <v>1</v>
      </c>
      <c r="D12" s="11" t="s">
        <v>187</v>
      </c>
      <c r="E12" s="10"/>
      <c r="F12" s="8"/>
      <c r="G12" s="8"/>
      <c r="H12" s="8"/>
      <c r="I12" s="8"/>
      <c r="J12" s="8"/>
      <c r="K12" s="8"/>
      <c r="L12" s="8"/>
      <c r="M12" s="8"/>
      <c r="N12" s="13"/>
      <c r="O12" s="11">
        <v>1</v>
      </c>
      <c r="P12" s="14"/>
      <c r="Q12" s="13"/>
      <c r="R12" s="23"/>
      <c r="S12" s="2"/>
    </row>
    <row r="13" spans="1:19" ht="15" customHeight="1">
      <c r="A13" s="7"/>
      <c r="B13" s="11">
        <f>SUM(B2:B12)</f>
      </c>
      <c r="C13" s="11">
        <f>SUM(C2:C12)</f>
      </c>
      <c r="D13" s="11">
        <f>SUM(D2:D12)</f>
      </c>
      <c r="E13" s="11">
        <f>SUM(E2:E12)</f>
      </c>
      <c r="F13" s="11">
        <f>SUM(F2:F12)</f>
      </c>
      <c r="G13" s="11">
        <f>SUM(G2:G12)</f>
      </c>
      <c r="H13" s="11">
        <f>SUM(H2:H12)</f>
      </c>
      <c r="I13" s="11">
        <f>SUM(I2:I12)</f>
      </c>
      <c r="J13" s="11">
        <f>SUM(J2:J12)</f>
      </c>
      <c r="K13" s="11">
        <f>SUM(K2:K12)</f>
      </c>
      <c r="L13" s="11">
        <f>SUM(L2:L12)</f>
      </c>
      <c r="M13" s="11">
        <f>SUM(M2:M12)</f>
      </c>
      <c r="N13" s="11">
        <f>SUM(N2:N12)</f>
      </c>
      <c r="O13" s="11">
        <f>SUM(O2:O12)</f>
      </c>
      <c r="P13" s="11">
        <f>SUM(P2:P12)</f>
      </c>
      <c r="Q13" s="11">
        <f>SUM(Q2:Q12)</f>
      </c>
      <c r="R13" s="11">
        <f>SUM(R2:R12)</f>
      </c>
      <c r="S13" s="2"/>
    </row>
    <row r="14" spans="2:18" ht="15" customHeight="1">
      <c r="B14" s="5"/>
      <c r="C14" s="5"/>
      <c r="D14" s="5"/>
      <c r="E14" s="5"/>
      <c r="F14" s="5"/>
      <c r="G14" s="5"/>
      <c r="H14" s="5"/>
      <c r="I14" s="5"/>
      <c r="J14" s="5"/>
      <c r="K14" s="5"/>
      <c r="L14" s="5"/>
      <c r="M14" s="7"/>
      <c r="N14" s="11">
        <f>N13/11</f>
      </c>
      <c r="O14" s="4"/>
      <c r="P14" s="7"/>
      <c r="Q14" s="11">
        <f>AVERAGE(Q2:Q12)</f>
      </c>
      <c r="R14" s="4"/>
    </row>
    <row r="15" spans="14:17" ht="15" customHeight="1">
      <c r="N15" s="5"/>
      <c r="Q15" s="5"/>
    </row>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S11"/>
  <sheetViews>
    <sheetView workbookViewId="0" topLeftCell="A1"/>
  </sheetViews>
  <sheetFormatPr defaultColWidth="8.8515625" defaultRowHeight="15" customHeight="1"/>
  <cols>
    <col min="1" max="1" width="6.28125" style="0" customWidth="1"/>
    <col min="2" max="2" width="8.8515625" style="0" customWidth="1"/>
    <col min="3" max="3" width="10.28125" style="0" customWidth="1"/>
    <col min="4" max="4" width="8.8515625" style="0" hidden="1"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1" t="s">
        <v>171</v>
      </c>
      <c r="B1" s="11" t="s">
        <v>143</v>
      </c>
      <c r="C1" s="11" t="s">
        <v>78</v>
      </c>
      <c r="D1" s="11" t="s">
        <v>257</v>
      </c>
      <c r="E1" s="11" t="s">
        <v>281</v>
      </c>
      <c r="F1" s="11" t="s">
        <v>259</v>
      </c>
      <c r="G1" s="11" t="s">
        <v>197</v>
      </c>
      <c r="H1" s="11" t="s">
        <v>253</v>
      </c>
      <c r="I1" s="11" t="s">
        <v>40</v>
      </c>
      <c r="J1" s="11" t="s">
        <v>38</v>
      </c>
      <c r="K1" s="11" t="s">
        <v>102</v>
      </c>
      <c r="L1" s="11" t="s">
        <v>61</v>
      </c>
      <c r="M1" s="11" t="s">
        <v>26</v>
      </c>
      <c r="N1" s="11" t="s">
        <v>283</v>
      </c>
      <c r="O1" s="11" t="s">
        <v>201</v>
      </c>
      <c r="P1" s="11" t="s">
        <v>122</v>
      </c>
      <c r="Q1" s="11" t="s">
        <v>167</v>
      </c>
      <c r="R1" s="11" t="s">
        <v>178</v>
      </c>
      <c r="S1" s="11" t="s">
        <v>88</v>
      </c>
    </row>
    <row r="2" spans="1:19" ht="15" customHeight="1">
      <c r="A2" s="11">
        <v>3</v>
      </c>
      <c r="B2" s="4"/>
      <c r="C2" s="5"/>
      <c r="D2" s="5"/>
      <c r="E2" s="5"/>
      <c r="F2" s="5"/>
      <c r="G2" s="5"/>
      <c r="H2" s="5"/>
      <c r="I2" s="7"/>
      <c r="J2" s="11">
        <v>1</v>
      </c>
      <c r="K2" s="14"/>
      <c r="L2" s="5"/>
      <c r="M2" s="5"/>
      <c r="N2" s="7"/>
      <c r="O2" s="11">
        <v>1</v>
      </c>
      <c r="P2" s="14"/>
      <c r="Q2" s="5"/>
      <c r="R2" s="5"/>
      <c r="S2" s="5"/>
    </row>
    <row r="3" spans="1:19" ht="15" customHeight="1">
      <c r="A3" s="11">
        <v>40</v>
      </c>
      <c r="B3" s="2"/>
      <c r="I3" s="9"/>
      <c r="J3" s="11">
        <v>1</v>
      </c>
      <c r="K3" s="11">
        <v>1</v>
      </c>
      <c r="L3" s="10"/>
      <c r="N3" s="13"/>
      <c r="O3" s="11">
        <v>1</v>
      </c>
      <c r="P3" s="11">
        <v>3610.66</v>
      </c>
      <c r="Q3" s="10"/>
      <c r="R3" s="8"/>
      <c r="S3" s="8"/>
    </row>
    <row r="4" spans="1:19" ht="15" customHeight="1">
      <c r="A4" s="11">
        <v>52</v>
      </c>
      <c r="B4" s="2"/>
      <c r="H4" s="8"/>
      <c r="I4" s="13"/>
      <c r="J4" s="11">
        <v>1</v>
      </c>
      <c r="K4" s="15"/>
      <c r="L4" s="29">
        <v>1</v>
      </c>
      <c r="M4" s="12"/>
      <c r="N4" s="11">
        <v>1</v>
      </c>
      <c r="O4" s="14"/>
      <c r="P4" s="7"/>
      <c r="Q4" s="11">
        <v>1679001</v>
      </c>
      <c r="R4" s="11">
        <v>735500.5</v>
      </c>
      <c r="S4" s="11" t="s">
        <v>227</v>
      </c>
    </row>
    <row r="5" spans="1:19" ht="15" customHeight="1">
      <c r="A5" s="11">
        <v>63</v>
      </c>
      <c r="B5" s="2"/>
      <c r="G5" s="9"/>
      <c r="H5" s="11">
        <v>1</v>
      </c>
      <c r="I5" s="11">
        <v>1</v>
      </c>
      <c r="J5" s="11">
        <v>1</v>
      </c>
      <c r="K5" s="2"/>
      <c r="L5" s="5"/>
      <c r="N5" s="18"/>
      <c r="O5" s="11">
        <v>1</v>
      </c>
      <c r="P5" s="10"/>
      <c r="Q5" s="18"/>
      <c r="R5" s="23"/>
      <c r="S5" s="11" t="s">
        <v>42</v>
      </c>
    </row>
    <row r="6" spans="1:19" ht="15" customHeight="1">
      <c r="A6" s="11">
        <v>66</v>
      </c>
      <c r="B6" s="2"/>
      <c r="H6" s="5"/>
      <c r="I6" s="7"/>
      <c r="J6" s="11">
        <v>1</v>
      </c>
      <c r="K6" s="2"/>
      <c r="M6" s="9"/>
      <c r="N6" s="11">
        <v>1</v>
      </c>
      <c r="O6" s="17"/>
      <c r="P6" s="11"/>
      <c r="Q6" s="11">
        <v>1238333</v>
      </c>
      <c r="R6" s="11">
        <v>238051.7</v>
      </c>
      <c r="S6" s="11" t="s">
        <v>2</v>
      </c>
    </row>
    <row r="7" spans="1:19" ht="15" customHeight="1">
      <c r="A7" s="11">
        <v>70</v>
      </c>
      <c r="B7" s="2"/>
      <c r="I7" s="9"/>
      <c r="J7" s="11">
        <v>1</v>
      </c>
      <c r="K7" s="2"/>
      <c r="N7" s="7"/>
      <c r="O7" s="11">
        <v>1</v>
      </c>
      <c r="P7" s="11">
        <v>7583.19</v>
      </c>
      <c r="Q7" s="4"/>
      <c r="R7" s="5"/>
      <c r="S7" s="5"/>
    </row>
    <row r="8" spans="1:18" ht="15" customHeight="1">
      <c r="A8" s="11">
        <v>79</v>
      </c>
      <c r="B8" s="10"/>
      <c r="C8" s="8"/>
      <c r="D8" s="8"/>
      <c r="E8" s="8"/>
      <c r="F8" s="8"/>
      <c r="G8" s="8"/>
      <c r="H8" s="8"/>
      <c r="I8" s="13"/>
      <c r="J8" s="11">
        <v>1</v>
      </c>
      <c r="K8" s="10"/>
      <c r="L8" s="8"/>
      <c r="M8" s="8"/>
      <c r="N8" s="13"/>
      <c r="O8" s="11">
        <v>1</v>
      </c>
      <c r="P8" s="14"/>
      <c r="Q8" s="8"/>
      <c r="R8" s="8"/>
    </row>
    <row r="9" spans="1:19" ht="15" customHeight="1">
      <c r="A9" s="23">
        <v>7</v>
      </c>
      <c r="B9" s="23">
        <f>SUM(B2:B8)</f>
      </c>
      <c r="C9" s="23">
        <f>SUM(C2:C8)</f>
      </c>
      <c r="D9" s="23">
        <f>SUM(D2:D8)</f>
      </c>
      <c r="E9" s="23">
        <f>SUM(E2:E8)</f>
      </c>
      <c r="F9" s="23">
        <f>SUM(F2:F8)</f>
      </c>
      <c r="G9" s="23">
        <f>SUM(G2:G8)</f>
      </c>
      <c r="H9" s="23">
        <f>SUM(H2:H8)</f>
      </c>
      <c r="I9" s="23">
        <f>SUM(I2:I8)</f>
      </c>
      <c r="J9" s="23">
        <f>SUM(J2:J8)</f>
      </c>
      <c r="K9" s="23">
        <f>SUM(K2:K8)</f>
      </c>
      <c r="L9" s="23">
        <f>SUM(L2:L8)</f>
      </c>
      <c r="M9" s="23">
        <f>SUM(M2:M8)</f>
      </c>
      <c r="N9" s="23">
        <f>SUM(N2:N8)</f>
      </c>
      <c r="O9" s="23">
        <f>SUM(O2:O8)</f>
      </c>
      <c r="P9" s="23">
        <f>SUM(P2:P8)</f>
      </c>
      <c r="Q9" s="23">
        <f>SUM(Q2:Q8)</f>
      </c>
      <c r="R9" s="23">
        <f>SUM(R2:R8)</f>
      </c>
      <c r="S9" s="2"/>
    </row>
    <row r="10" spans="1:19" ht="15" customHeight="1">
      <c r="A10" s="5"/>
      <c r="B10" s="5"/>
      <c r="C10" s="5"/>
      <c r="D10" s="5"/>
      <c r="E10" s="5"/>
      <c r="F10" s="5"/>
      <c r="G10" s="5"/>
      <c r="H10" s="5"/>
      <c r="I10" s="5"/>
      <c r="J10" s="5"/>
      <c r="K10" s="5"/>
      <c r="L10" s="5"/>
      <c r="M10" s="7"/>
      <c r="N10" s="11">
        <f>N9/7</f>
      </c>
      <c r="O10" s="11">
        <f>O9/7</f>
      </c>
      <c r="P10" s="11">
        <f>AVERAGE(P2:P8)</f>
      </c>
      <c r="Q10" s="11">
        <f>AVERAGE(Q2:Q8)</f>
      </c>
      <c r="R10" s="11">
        <f>AVERAGE(R2:R8)</f>
      </c>
      <c r="S10" s="2"/>
    </row>
    <row r="11" spans="14:18" ht="15" customHeight="1">
      <c r="N11" s="5"/>
      <c r="O11" s="5"/>
      <c r="P11" s="5"/>
      <c r="Q11" s="5"/>
      <c r="R11" s="5"/>
    </row>
    <row r="12" ht="15" customHeight="1"/>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customHeight="1"/>
  <cols>
    <col min="1" max="6" width="9.140625" style="0"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customHeight="1"/>
  <cols>
    <col min="1" max="6" width="9.140625" style="0"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X13"/>
  <sheetViews>
    <sheetView workbookViewId="0" topLeftCell="A1">
      <pane xSplit="5" ySplit="1" topLeftCell="F2" activePane="bottomRight" state="frozen"/>
      <selection pane="topLeft" activeCell="A1" sqref="A1"/>
      <selection pane="bottomLeft" activeCell="A2" sqref="A2"/>
      <selection pane="topRight" activeCell="F1" sqref="F1"/>
      <selection pane="bottomRight" activeCell="F2" sqref="F2"/>
    </sheetView>
  </sheetViews>
  <sheetFormatPr defaultColWidth="8.8515625" defaultRowHeight="15" customHeight="1"/>
  <cols>
    <col min="1" max="1" width="6.28125" style="0" customWidth="1"/>
    <col min="2" max="2" width="15.8515625" style="0" customWidth="1"/>
    <col min="3" max="3" width="11.00390625" style="0" customWidth="1"/>
    <col min="4" max="4" width="11.7109375" style="0" customWidth="1"/>
    <col min="5" max="5" width="8.8515625" style="0" customWidth="1"/>
    <col min="6" max="6" width="13.7109375" style="0" customWidth="1"/>
    <col min="7" max="7" width="8.8515625" style="0" customWidth="1"/>
    <col min="8" max="8" width="10.28125" style="0" customWidth="1"/>
    <col min="9" max="9" width="16.421875" style="0" customWidth="1"/>
    <col min="10" max="10" width="8.8515625" style="0" customWidth="1"/>
    <col min="11" max="11" width="16.28125" style="0" customWidth="1"/>
    <col min="12" max="12" width="14.8515625" style="0" customWidth="1"/>
    <col min="13" max="13" width="17.7109375" style="0" customWidth="1"/>
    <col min="14" max="14" width="15.8515625" style="0" customWidth="1"/>
    <col min="15" max="15" width="8.8515625" style="0" customWidth="1"/>
    <col min="16" max="16" width="5.7109375" style="0" customWidth="1"/>
    <col min="17" max="19" width="8.8515625" style="0" customWidth="1"/>
    <col min="20" max="20" width="10.7109375" style="0" customWidth="1"/>
    <col min="21" max="21" width="22.00390625" style="0" customWidth="1"/>
    <col min="22" max="22" width="18.57421875" style="0" customWidth="1"/>
    <col min="23" max="23" width="25.28125" style="0" customWidth="1"/>
    <col min="24" max="24" width="14.00390625" style="0" customWidth="1"/>
  </cols>
  <sheetData>
    <row r="1" spans="1:24" ht="15" customHeight="1">
      <c r="A1" s="1" t="s">
        <v>171</v>
      </c>
      <c r="B1" s="1" t="s">
        <v>19</v>
      </c>
      <c r="C1" s="1" t="s">
        <v>148</v>
      </c>
      <c r="D1" s="1" t="s">
        <v>173</v>
      </c>
      <c r="E1" s="1" t="s">
        <v>246</v>
      </c>
      <c r="F1" s="1" t="s">
        <v>213</v>
      </c>
      <c r="G1" s="1" t="s">
        <v>143</v>
      </c>
      <c r="H1" s="1" t="s">
        <v>78</v>
      </c>
      <c r="I1" s="1" t="s">
        <v>257</v>
      </c>
      <c r="J1" s="1" t="s">
        <v>281</v>
      </c>
      <c r="K1" s="1" t="s">
        <v>259</v>
      </c>
      <c r="L1" s="1" t="s">
        <v>197</v>
      </c>
      <c r="M1" s="1" t="s">
        <v>253</v>
      </c>
      <c r="N1" s="1" t="s">
        <v>40</v>
      </c>
      <c r="O1" s="1" t="s">
        <v>38</v>
      </c>
      <c r="P1" s="1" t="s">
        <v>102</v>
      </c>
      <c r="Q1" s="1" t="s">
        <v>61</v>
      </c>
      <c r="R1" s="1" t="s">
        <v>26</v>
      </c>
      <c r="S1" s="1" t="s">
        <v>56</v>
      </c>
      <c r="T1" s="1" t="s">
        <v>224</v>
      </c>
      <c r="U1" s="1" t="s">
        <v>122</v>
      </c>
      <c r="V1" s="1" t="s">
        <v>167</v>
      </c>
      <c r="W1" s="1" t="s">
        <v>178</v>
      </c>
      <c r="X1" s="1" t="s">
        <v>88</v>
      </c>
    </row>
    <row r="2" spans="1:24" ht="15" customHeight="1">
      <c r="A2" s="1">
        <v>1</v>
      </c>
      <c r="B2" s="1" t="s">
        <v>48</v>
      </c>
      <c r="C2" s="3">
        <v>38888</v>
      </c>
      <c r="D2" s="3">
        <v>39576</v>
      </c>
      <c r="E2" s="1" t="s">
        <v>63</v>
      </c>
      <c r="F2" s="1" t="s">
        <v>192</v>
      </c>
      <c r="G2" s="1">
        <v>1</v>
      </c>
      <c r="H2" s="1">
        <v>1</v>
      </c>
      <c r="I2" s="1" t="s">
        <v>45</v>
      </c>
      <c r="J2" s="4"/>
      <c r="K2" s="5"/>
      <c r="L2" s="5"/>
      <c r="M2" s="5"/>
      <c r="N2" s="5"/>
      <c r="O2" s="5"/>
      <c r="P2" s="5"/>
      <c r="Q2" s="6"/>
      <c r="R2" s="5"/>
      <c r="S2" s="7"/>
      <c r="T2" s="1">
        <v>1</v>
      </c>
      <c r="U2" s="4"/>
      <c r="V2" s="5"/>
      <c r="W2" s="5"/>
      <c r="X2" s="5"/>
    </row>
    <row r="3" spans="1:24" ht="15" customHeight="1">
      <c r="A3" s="1">
        <v>2</v>
      </c>
      <c r="B3" s="1" t="s">
        <v>170</v>
      </c>
      <c r="C3" s="3">
        <v>39073</v>
      </c>
      <c r="D3" s="3">
        <v>40002</v>
      </c>
      <c r="E3" s="1" t="s">
        <v>63</v>
      </c>
      <c r="F3" s="1" t="s">
        <v>53</v>
      </c>
      <c r="G3" s="4"/>
      <c r="H3" s="5"/>
      <c r="I3" s="5"/>
      <c r="P3" s="9"/>
      <c r="Q3" s="1">
        <v>1</v>
      </c>
      <c r="R3" s="10"/>
      <c r="S3" s="9"/>
      <c r="T3" s="1">
        <v>1</v>
      </c>
      <c r="U3" s="2"/>
      <c r="X3" s="8"/>
    </row>
    <row r="4" spans="1:24" ht="15" customHeight="1">
      <c r="A4" s="1">
        <v>17</v>
      </c>
      <c r="B4" s="1" t="s">
        <v>44</v>
      </c>
      <c r="C4" s="3">
        <v>39155</v>
      </c>
      <c r="D4" s="3">
        <v>40017</v>
      </c>
      <c r="E4" s="1" t="s">
        <v>174</v>
      </c>
      <c r="F4" s="1" t="s">
        <v>194</v>
      </c>
      <c r="G4" s="2"/>
      <c r="P4" s="8"/>
      <c r="Q4" s="7"/>
      <c r="R4" s="1">
        <v>1</v>
      </c>
      <c r="S4" s="12"/>
      <c r="T4" s="1">
        <v>1</v>
      </c>
      <c r="U4" s="10"/>
      <c r="W4" s="9"/>
      <c r="X4" s="1" t="s">
        <v>123</v>
      </c>
    </row>
    <row r="5" spans="1:24" ht="15" customHeight="1">
      <c r="A5" s="1">
        <v>27</v>
      </c>
      <c r="B5" s="1" t="s">
        <v>116</v>
      </c>
      <c r="C5" s="3">
        <v>39017</v>
      </c>
      <c r="D5" s="3">
        <v>39623</v>
      </c>
      <c r="E5" s="1" t="s">
        <v>238</v>
      </c>
      <c r="F5" s="1" t="s">
        <v>226</v>
      </c>
      <c r="G5" s="2"/>
      <c r="O5" s="9"/>
      <c r="P5" s="1">
        <v>1</v>
      </c>
      <c r="Q5" s="2"/>
      <c r="R5" s="5"/>
      <c r="S5" s="9"/>
      <c r="T5" s="1">
        <v>1</v>
      </c>
      <c r="U5" s="11">
        <v>7063.78</v>
      </c>
      <c r="V5" s="2"/>
      <c r="X5" s="6"/>
    </row>
    <row r="6" spans="1:24" ht="15" customHeight="1">
      <c r="A6" s="1">
        <v>28</v>
      </c>
      <c r="B6" s="1" t="s">
        <v>266</v>
      </c>
      <c r="C6" s="3">
        <v>39041</v>
      </c>
      <c r="D6" s="3">
        <v>39590</v>
      </c>
      <c r="E6" s="1" t="s">
        <v>238</v>
      </c>
      <c r="F6" s="1" t="s">
        <v>125</v>
      </c>
      <c r="G6" s="2"/>
      <c r="O6" s="9"/>
      <c r="P6" s="1">
        <v>1</v>
      </c>
      <c r="Q6" s="2"/>
      <c r="S6" s="9"/>
      <c r="T6" s="1">
        <v>1</v>
      </c>
      <c r="U6" s="11">
        <v>7672.77</v>
      </c>
      <c r="V6" s="2"/>
      <c r="W6" s="9"/>
      <c r="X6" s="1" t="s">
        <v>51</v>
      </c>
    </row>
    <row r="7" spans="1:24" ht="15" customHeight="1">
      <c r="A7" s="1">
        <v>30</v>
      </c>
      <c r="B7" s="1" t="s">
        <v>215</v>
      </c>
      <c r="C7" s="3">
        <v>39143</v>
      </c>
      <c r="D7" s="3">
        <v>39798</v>
      </c>
      <c r="E7" s="1" t="s">
        <v>238</v>
      </c>
      <c r="F7" s="1" t="s">
        <v>236</v>
      </c>
      <c r="G7" s="2"/>
      <c r="O7" s="9"/>
      <c r="P7" s="1">
        <v>1</v>
      </c>
      <c r="Q7" s="2"/>
      <c r="S7" s="9"/>
      <c r="T7" s="1">
        <v>1</v>
      </c>
      <c r="U7" s="11">
        <v>1530.16</v>
      </c>
      <c r="V7" s="2"/>
      <c r="X7" s="5"/>
    </row>
    <row r="8" spans="1:24" ht="15" customHeight="1">
      <c r="A8" s="1">
        <v>31</v>
      </c>
      <c r="B8" s="1" t="s">
        <v>278</v>
      </c>
      <c r="C8" s="3">
        <v>39245</v>
      </c>
      <c r="D8" s="3">
        <v>39800</v>
      </c>
      <c r="E8" s="1" t="s">
        <v>238</v>
      </c>
      <c r="F8" s="1" t="s">
        <v>35</v>
      </c>
      <c r="G8" s="10"/>
      <c r="O8" s="9"/>
      <c r="P8" s="1">
        <v>1</v>
      </c>
      <c r="Q8" s="2"/>
      <c r="S8" s="9"/>
      <c r="T8" s="1">
        <v>1</v>
      </c>
      <c r="U8" s="11">
        <v>2172.66</v>
      </c>
      <c r="V8" s="2"/>
      <c r="X8" s="8"/>
    </row>
    <row r="9" spans="1:24" ht="15" customHeight="1">
      <c r="A9" s="1">
        <v>55</v>
      </c>
      <c r="B9" s="1" t="s">
        <v>230</v>
      </c>
      <c r="C9" s="3">
        <v>38506</v>
      </c>
      <c r="D9" s="3">
        <v>39379</v>
      </c>
      <c r="E9" s="1" t="s">
        <v>238</v>
      </c>
      <c r="F9" s="1" t="s">
        <v>236</v>
      </c>
      <c r="G9" s="1">
        <v>1</v>
      </c>
      <c r="H9" s="2"/>
      <c r="M9" s="8"/>
      <c r="P9" s="6"/>
      <c r="S9" s="13"/>
      <c r="T9" s="1">
        <v>1</v>
      </c>
      <c r="U9" s="4"/>
      <c r="V9" s="8"/>
      <c r="W9" s="13"/>
      <c r="X9" s="1" t="s">
        <v>108</v>
      </c>
    </row>
    <row r="10" spans="1:24" ht="15" customHeight="1">
      <c r="A10" s="1">
        <v>83</v>
      </c>
      <c r="B10" s="1" t="s">
        <v>242</v>
      </c>
      <c r="C10" s="3">
        <v>38576</v>
      </c>
      <c r="D10" s="3">
        <v>39566</v>
      </c>
      <c r="E10" s="1" t="s">
        <v>174</v>
      </c>
      <c r="F10" s="1" t="s">
        <v>30</v>
      </c>
      <c r="G10" s="14"/>
      <c r="L10" s="9"/>
      <c r="M10" s="1">
        <v>1</v>
      </c>
      <c r="N10" s="2"/>
      <c r="O10" s="9"/>
      <c r="P10" s="1">
        <v>1</v>
      </c>
      <c r="Q10" s="2"/>
      <c r="R10" s="9"/>
      <c r="S10" s="1">
        <v>1</v>
      </c>
      <c r="T10" s="14"/>
      <c r="U10" s="9"/>
      <c r="V10" s="11">
        <v>1420797.29</v>
      </c>
      <c r="W10" s="11">
        <v>285851.11</v>
      </c>
      <c r="X10" s="1" t="s">
        <v>49</v>
      </c>
    </row>
    <row r="11" spans="1:24" ht="15" customHeight="1">
      <c r="A11" s="1">
        <v>98</v>
      </c>
      <c r="B11" s="1" t="s">
        <v>280</v>
      </c>
      <c r="C11" s="3">
        <v>38519</v>
      </c>
      <c r="D11" s="3">
        <v>39546</v>
      </c>
      <c r="E11" s="1" t="s">
        <v>63</v>
      </c>
      <c r="F11" s="1" t="s">
        <v>131</v>
      </c>
      <c r="G11" s="1">
        <v>1</v>
      </c>
      <c r="H11" s="10"/>
      <c r="M11" s="6"/>
      <c r="O11" s="8"/>
      <c r="P11" s="6"/>
      <c r="Q11" s="8"/>
      <c r="R11" s="8"/>
      <c r="S11" s="18"/>
      <c r="T11" s="1">
        <v>1</v>
      </c>
      <c r="U11" s="10"/>
      <c r="V11" s="6"/>
      <c r="W11" s="6"/>
      <c r="X11" s="5"/>
    </row>
    <row r="12" spans="1:24" ht="15" customHeight="1">
      <c r="A12" s="5"/>
      <c r="B12" s="5"/>
      <c r="C12" s="5"/>
      <c r="D12" s="5"/>
      <c r="E12" s="5"/>
      <c r="F12" s="7"/>
      <c r="G12" s="1">
        <f>SUM(G2:G11)</f>
      </c>
      <c r="H12" s="1">
        <f>SUM(H2:H11)</f>
      </c>
      <c r="I12" s="2"/>
      <c r="L12" s="9"/>
      <c r="M12" s="1">
        <f>SUM(M2:M11)</f>
      </c>
      <c r="N12" s="12"/>
      <c r="O12" s="1">
        <f>SUM(O2:O11)</f>
      </c>
      <c r="P12" s="1">
        <f>SUM(P2:P11)</f>
      </c>
      <c r="Q12" s="1">
        <f>SUM(Q2:Q11)</f>
      </c>
      <c r="R12" s="1">
        <f>SUM(R2:R11)</f>
      </c>
      <c r="S12" s="1">
        <f>SUM(S2:S11)</f>
      </c>
      <c r="T12" s="1">
        <f>SUM(T2:T11)</f>
      </c>
      <c r="U12" s="1">
        <f>SUM(U2:U11)</f>
      </c>
      <c r="V12" s="1">
        <f>SUM(V2:V11)</f>
      </c>
      <c r="W12" s="1">
        <f>SUM(W2:W11)</f>
      </c>
      <c r="X12" s="2"/>
    </row>
    <row r="13" spans="7:23" ht="15" customHeight="1">
      <c r="G13" s="5"/>
      <c r="H13" s="5"/>
      <c r="M13" s="5"/>
      <c r="O13" s="5"/>
      <c r="P13" s="5"/>
      <c r="Q13" s="5"/>
      <c r="R13" s="5"/>
      <c r="S13" s="5"/>
      <c r="T13" s="5"/>
      <c r="U13" s="5"/>
      <c r="V13" s="5"/>
      <c r="W13" s="5"/>
    </row>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V30"/>
  <sheetViews>
    <sheetView workbookViewId="0" topLeftCell="A1">
      <pane xSplit="5" ySplit="1" topLeftCell="F2" activePane="bottomRight" state="frozen"/>
      <selection pane="topLeft" activeCell="A1" sqref="A1"/>
      <selection pane="bottomLeft" activeCell="A2" sqref="A2"/>
      <selection pane="topRight" activeCell="F1" sqref="F1"/>
      <selection pane="bottomRight" activeCell="F2" sqref="F2"/>
    </sheetView>
  </sheetViews>
  <sheetFormatPr defaultColWidth="8.8515625" defaultRowHeight="15" customHeight="1"/>
  <cols>
    <col min="1" max="1" width="6.28125" style="0" customWidth="1"/>
    <col min="2" max="2" width="8.8515625" style="0" customWidth="1"/>
    <col min="3" max="3" width="10.28125" style="0" customWidth="1"/>
    <col min="4" max="4" width="16.421875" style="0"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 min="20" max="22" width="8.8515625" style="0" customWidth="1"/>
  </cols>
  <sheetData>
    <row r="1" spans="1:20" ht="15" customHeight="1">
      <c r="A1" s="1" t="s">
        <v>171</v>
      </c>
      <c r="B1" s="1" t="s">
        <v>143</v>
      </c>
      <c r="C1" s="1" t="s">
        <v>78</v>
      </c>
      <c r="D1" s="1" t="s">
        <v>257</v>
      </c>
      <c r="E1" s="1" t="s">
        <v>281</v>
      </c>
      <c r="F1" s="1" t="s">
        <v>259</v>
      </c>
      <c r="G1" s="1" t="s">
        <v>197</v>
      </c>
      <c r="H1" s="1" t="s">
        <v>253</v>
      </c>
      <c r="I1" s="1" t="s">
        <v>40</v>
      </c>
      <c r="J1" s="1" t="s">
        <v>38</v>
      </c>
      <c r="K1" s="1" t="s">
        <v>102</v>
      </c>
      <c r="L1" s="1" t="s">
        <v>61</v>
      </c>
      <c r="M1" s="1" t="s">
        <v>26</v>
      </c>
      <c r="N1" s="1" t="s">
        <v>283</v>
      </c>
      <c r="O1" s="1" t="s">
        <v>201</v>
      </c>
      <c r="P1" s="1" t="s">
        <v>122</v>
      </c>
      <c r="Q1" s="1" t="s">
        <v>167</v>
      </c>
      <c r="R1" s="1" t="s">
        <v>178</v>
      </c>
      <c r="S1" s="1" t="s">
        <v>88</v>
      </c>
      <c r="T1" s="2"/>
    </row>
    <row r="2" spans="1:19" ht="15" customHeight="1">
      <c r="A2" s="1">
        <v>9</v>
      </c>
      <c r="B2" s="4"/>
      <c r="C2" s="5"/>
      <c r="D2" s="5"/>
      <c r="E2" s="5"/>
      <c r="F2" s="5"/>
      <c r="G2" s="7"/>
      <c r="H2" s="1">
        <v>1</v>
      </c>
      <c r="I2" s="1">
        <v>1</v>
      </c>
      <c r="J2" s="4"/>
      <c r="K2" s="5"/>
      <c r="L2" s="5"/>
      <c r="M2" s="5"/>
      <c r="N2" s="7"/>
      <c r="O2" s="1">
        <v>1</v>
      </c>
      <c r="P2" s="11"/>
      <c r="Q2" s="11"/>
      <c r="R2" s="4"/>
      <c r="S2" s="5"/>
    </row>
    <row r="3" spans="1:17" ht="15" customHeight="1">
      <c r="A3" s="1">
        <v>10</v>
      </c>
      <c r="B3" s="2"/>
      <c r="E3" s="8"/>
      <c r="F3" s="8"/>
      <c r="G3" s="13"/>
      <c r="H3" s="1">
        <v>1</v>
      </c>
      <c r="I3" s="4"/>
      <c r="N3" s="9"/>
      <c r="O3" s="1">
        <v>1</v>
      </c>
      <c r="P3" s="11">
        <v>8400.29</v>
      </c>
      <c r="Q3" s="4"/>
    </row>
    <row r="4" spans="1:16" ht="15" customHeight="1">
      <c r="A4" s="1">
        <v>13</v>
      </c>
      <c r="B4" s="2"/>
      <c r="D4" s="9"/>
      <c r="E4" s="1">
        <v>1</v>
      </c>
      <c r="F4" s="1">
        <v>1</v>
      </c>
      <c r="G4" s="1">
        <v>1</v>
      </c>
      <c r="H4" s="4"/>
      <c r="I4" s="8"/>
      <c r="N4" s="9"/>
      <c r="O4" s="1">
        <v>1</v>
      </c>
      <c r="P4" s="4"/>
    </row>
    <row r="5" spans="1:19" ht="15" customHeight="1">
      <c r="A5" s="1">
        <v>14</v>
      </c>
      <c r="B5" s="2"/>
      <c r="E5" s="5"/>
      <c r="F5" s="5"/>
      <c r="G5" s="5"/>
      <c r="H5" s="13"/>
      <c r="I5" s="1">
        <v>1</v>
      </c>
      <c r="J5" s="2"/>
      <c r="N5" s="13"/>
      <c r="O5" s="1">
        <v>1</v>
      </c>
      <c r="P5" s="2"/>
      <c r="Q5" s="8"/>
      <c r="S5" s="8"/>
    </row>
    <row r="6" spans="1:20" ht="15" customHeight="1">
      <c r="A6" s="1">
        <v>18</v>
      </c>
      <c r="B6" s="2"/>
      <c r="G6" s="9"/>
      <c r="H6" s="1">
        <v>1</v>
      </c>
      <c r="I6" s="14"/>
      <c r="M6" s="9"/>
      <c r="N6" s="1">
        <v>1</v>
      </c>
      <c r="O6" s="14"/>
      <c r="P6" s="9"/>
      <c r="Q6" s="11">
        <v>66357.4</v>
      </c>
      <c r="R6" s="12"/>
      <c r="S6" s="1" t="s">
        <v>3</v>
      </c>
      <c r="T6" s="2"/>
    </row>
    <row r="7" spans="1:19" ht="15" customHeight="1">
      <c r="A7" s="1">
        <v>19</v>
      </c>
      <c r="B7" s="2"/>
      <c r="G7" s="9"/>
      <c r="H7" s="1">
        <v>1</v>
      </c>
      <c r="I7" s="1">
        <v>1</v>
      </c>
      <c r="J7" s="2"/>
      <c r="K7" s="8"/>
      <c r="N7" s="7"/>
      <c r="O7" s="1">
        <v>1</v>
      </c>
      <c r="P7" s="10"/>
      <c r="Q7" s="5"/>
      <c r="S7" s="5"/>
    </row>
    <row r="8" spans="1:19" ht="15" customHeight="1">
      <c r="A8" s="1">
        <v>20</v>
      </c>
      <c r="B8" s="2"/>
      <c r="G8" s="9"/>
      <c r="H8" s="1">
        <v>1</v>
      </c>
      <c r="I8" s="1">
        <v>1</v>
      </c>
      <c r="J8" s="12"/>
      <c r="K8" s="1">
        <v>1</v>
      </c>
      <c r="L8" s="2"/>
      <c r="N8" s="9"/>
      <c r="O8" s="1">
        <v>1</v>
      </c>
      <c r="P8" s="11">
        <v>6744.75</v>
      </c>
      <c r="Q8" s="2"/>
      <c r="S8" s="8"/>
    </row>
    <row r="9" spans="1:20" ht="15" customHeight="1">
      <c r="A9" s="1">
        <v>21</v>
      </c>
      <c r="B9" s="2"/>
      <c r="C9" s="8"/>
      <c r="D9" s="8"/>
      <c r="H9" s="18"/>
      <c r="I9" s="1">
        <v>1</v>
      </c>
      <c r="J9" s="2"/>
      <c r="K9" s="5"/>
      <c r="N9" s="9"/>
      <c r="O9" s="1">
        <v>1</v>
      </c>
      <c r="P9" s="14"/>
      <c r="R9" s="9"/>
      <c r="S9" s="1" t="s">
        <v>270</v>
      </c>
      <c r="T9" s="2"/>
    </row>
    <row r="10" spans="1:19" ht="15" customHeight="1">
      <c r="A10" s="1">
        <v>26</v>
      </c>
      <c r="B10" s="12"/>
      <c r="C10" s="1">
        <v>1</v>
      </c>
      <c r="D10" s="1" t="s">
        <v>25</v>
      </c>
      <c r="E10" s="10"/>
      <c r="G10" s="9"/>
      <c r="H10" s="1">
        <v>1</v>
      </c>
      <c r="I10" s="4"/>
      <c r="K10" s="8"/>
      <c r="N10" s="9"/>
      <c r="O10" s="1">
        <v>1</v>
      </c>
      <c r="P10" s="11">
        <v>16233.73</v>
      </c>
      <c r="Q10" s="2"/>
      <c r="S10" s="6"/>
    </row>
    <row r="11" spans="1:20" ht="15" customHeight="1">
      <c r="A11" s="1">
        <v>32</v>
      </c>
      <c r="B11" s="2"/>
      <c r="C11" s="5"/>
      <c r="D11" s="7"/>
      <c r="E11" s="1">
        <v>1</v>
      </c>
      <c r="F11" s="2"/>
      <c r="G11" s="9"/>
      <c r="H11" s="1">
        <v>1</v>
      </c>
      <c r="I11" s="2"/>
      <c r="J11" s="9"/>
      <c r="K11" s="1">
        <v>1</v>
      </c>
      <c r="L11" s="2"/>
      <c r="N11" s="9"/>
      <c r="O11" s="1">
        <v>1</v>
      </c>
      <c r="P11" s="14"/>
      <c r="R11" s="9"/>
      <c r="S11" s="1" t="s">
        <v>75</v>
      </c>
      <c r="T11" s="2"/>
    </row>
    <row r="12" spans="1:19" ht="15" customHeight="1">
      <c r="A12" s="1">
        <v>33</v>
      </c>
      <c r="B12" s="2"/>
      <c r="E12" s="5"/>
      <c r="G12" s="13"/>
      <c r="H12" s="1">
        <v>1</v>
      </c>
      <c r="I12" s="2"/>
      <c r="J12" s="9"/>
      <c r="K12" s="1">
        <v>1</v>
      </c>
      <c r="L12" s="2"/>
      <c r="N12" s="9"/>
      <c r="O12" s="1">
        <v>1</v>
      </c>
      <c r="P12" s="11">
        <v>5092.95</v>
      </c>
      <c r="Q12" s="2"/>
      <c r="S12" s="6"/>
    </row>
    <row r="13" spans="1:20" ht="15" customHeight="1">
      <c r="A13" s="1">
        <v>37</v>
      </c>
      <c r="B13" s="10"/>
      <c r="F13" s="9"/>
      <c r="G13" s="1">
        <v>1</v>
      </c>
      <c r="H13" s="14"/>
      <c r="K13" s="5"/>
      <c r="N13" s="9"/>
      <c r="O13" s="1">
        <v>1</v>
      </c>
      <c r="P13" s="11">
        <v>11174.71</v>
      </c>
      <c r="Q13" s="2"/>
      <c r="R13" s="9"/>
      <c r="S13" s="1" t="s">
        <v>109</v>
      </c>
      <c r="T13" s="2"/>
    </row>
    <row r="14" spans="1:19" ht="15" customHeight="1">
      <c r="A14" s="1">
        <v>39</v>
      </c>
      <c r="B14" s="1">
        <v>1</v>
      </c>
      <c r="C14" s="2"/>
      <c r="G14" s="7"/>
      <c r="H14" s="1">
        <v>1</v>
      </c>
      <c r="I14" s="10"/>
      <c r="N14" s="13"/>
      <c r="O14" s="1">
        <v>1</v>
      </c>
      <c r="P14" s="11">
        <v>8095.89</v>
      </c>
      <c r="Q14" s="10"/>
      <c r="S14" s="6"/>
    </row>
    <row r="15" spans="1:20" ht="15" customHeight="1">
      <c r="A15" s="1">
        <v>41</v>
      </c>
      <c r="B15" s="4"/>
      <c r="F15" s="8"/>
      <c r="G15" s="13"/>
      <c r="H15" s="1">
        <v>1</v>
      </c>
      <c r="I15" s="1">
        <v>1</v>
      </c>
      <c r="J15" s="2"/>
      <c r="M15" s="9"/>
      <c r="N15" s="1">
        <v>1</v>
      </c>
      <c r="O15" s="14"/>
      <c r="P15" s="7"/>
      <c r="Q15" s="19">
        <v>50000</v>
      </c>
      <c r="R15" s="12"/>
      <c r="S15" s="1" t="s">
        <v>144</v>
      </c>
      <c r="T15" s="2"/>
    </row>
    <row r="16" spans="1:19" ht="15" customHeight="1">
      <c r="A16" s="1">
        <v>48</v>
      </c>
      <c r="B16" s="10"/>
      <c r="E16" s="9"/>
      <c r="F16" s="1">
        <v>1</v>
      </c>
      <c r="G16" s="1">
        <v>1</v>
      </c>
      <c r="H16" s="14"/>
      <c r="I16" s="5"/>
      <c r="N16" s="18"/>
      <c r="O16" s="1">
        <v>1</v>
      </c>
      <c r="P16" s="2"/>
      <c r="Q16" s="6"/>
      <c r="S16" s="6"/>
    </row>
    <row r="17" spans="1:22" ht="15" customHeight="1">
      <c r="A17" s="1">
        <v>54</v>
      </c>
      <c r="B17" s="1">
        <v>1</v>
      </c>
      <c r="C17" s="2"/>
      <c r="F17" s="5"/>
      <c r="G17" s="18"/>
      <c r="H17" s="1">
        <v>1</v>
      </c>
      <c r="I17" s="2"/>
      <c r="M17" s="9"/>
      <c r="N17" s="1">
        <v>1</v>
      </c>
      <c r="O17" s="14"/>
      <c r="P17" s="9"/>
      <c r="Q17" s="19">
        <v>409064</v>
      </c>
      <c r="R17" s="12"/>
      <c r="S17" s="1" t="s">
        <v>284</v>
      </c>
      <c r="T17" s="2"/>
      <c r="V17" s="8"/>
    </row>
    <row r="18" spans="1:22" ht="15" customHeight="1">
      <c r="A18" s="1">
        <v>61</v>
      </c>
      <c r="B18" s="4"/>
      <c r="F18" s="9"/>
      <c r="G18" s="1">
        <v>1</v>
      </c>
      <c r="H18" s="14"/>
      <c r="I18" s="8"/>
      <c r="J18" s="8"/>
      <c r="N18" s="7"/>
      <c r="O18" s="1">
        <v>1</v>
      </c>
      <c r="P18" s="2"/>
      <c r="Q18" s="5"/>
      <c r="R18" s="13"/>
      <c r="S18" s="1" t="s">
        <v>108</v>
      </c>
      <c r="T18" s="2"/>
      <c r="U18" s="9"/>
      <c r="V18" s="1" t="s">
        <v>127</v>
      </c>
    </row>
    <row r="19" spans="1:22" ht="15" customHeight="1">
      <c r="A19" s="1">
        <v>63</v>
      </c>
      <c r="B19" s="2"/>
      <c r="G19" s="7"/>
      <c r="H19" s="1">
        <v>1</v>
      </c>
      <c r="I19" s="1">
        <v>1</v>
      </c>
      <c r="J19" s="1">
        <v>1</v>
      </c>
      <c r="K19" s="2"/>
      <c r="N19" s="9"/>
      <c r="O19" s="1">
        <v>1</v>
      </c>
      <c r="P19" s="2"/>
      <c r="Q19" s="9"/>
      <c r="R19" s="21"/>
      <c r="S19" s="1" t="s">
        <v>42</v>
      </c>
      <c r="T19" s="2"/>
      <c r="V19" s="5"/>
    </row>
    <row r="20" spans="1:19" ht="15" customHeight="1">
      <c r="A20" s="1">
        <v>69</v>
      </c>
      <c r="B20" s="10"/>
      <c r="G20" s="9"/>
      <c r="H20" s="1">
        <v>1</v>
      </c>
      <c r="I20" s="1">
        <v>1</v>
      </c>
      <c r="J20" s="4"/>
      <c r="N20" s="9"/>
      <c r="O20" s="1">
        <v>1</v>
      </c>
      <c r="P20" s="10"/>
      <c r="R20" s="5"/>
      <c r="S20" s="5"/>
    </row>
    <row r="21" spans="1:18" ht="15" customHeight="1">
      <c r="A21" s="1">
        <v>71</v>
      </c>
      <c r="B21" s="1">
        <v>1</v>
      </c>
      <c r="C21" s="2"/>
      <c r="G21" s="9"/>
      <c r="H21" s="1">
        <v>1</v>
      </c>
      <c r="I21" s="4"/>
      <c r="N21" s="13"/>
      <c r="O21" s="1">
        <v>1</v>
      </c>
      <c r="P21" s="11">
        <v>3094.11</v>
      </c>
      <c r="Q21" s="10"/>
      <c r="R21" s="8"/>
    </row>
    <row r="22" spans="1:19" ht="15" customHeight="1">
      <c r="A22" s="1">
        <v>76</v>
      </c>
      <c r="B22" s="4"/>
      <c r="G22" s="9"/>
      <c r="H22" s="1">
        <v>1</v>
      </c>
      <c r="I22" s="2"/>
      <c r="M22" s="13"/>
      <c r="N22" s="1">
        <v>1</v>
      </c>
      <c r="O22" s="14"/>
      <c r="P22" s="7"/>
      <c r="Q22" s="19">
        <v>283942</v>
      </c>
      <c r="R22" s="19">
        <v>66645</v>
      </c>
      <c r="S22" s="2"/>
    </row>
    <row r="23" spans="1:19" ht="15" customHeight="1">
      <c r="A23" s="1">
        <v>77</v>
      </c>
      <c r="B23" s="2"/>
      <c r="G23" s="13"/>
      <c r="H23" s="1">
        <v>1</v>
      </c>
      <c r="I23" s="2"/>
      <c r="L23" s="9"/>
      <c r="M23" s="1">
        <v>1</v>
      </c>
      <c r="N23" s="15"/>
      <c r="O23" s="1">
        <v>1</v>
      </c>
      <c r="P23" s="10"/>
      <c r="Q23" s="7"/>
      <c r="R23" s="21"/>
      <c r="S23" s="2"/>
    </row>
    <row r="24" spans="1:18" ht="15" customHeight="1">
      <c r="A24" s="1">
        <v>84</v>
      </c>
      <c r="B24" s="2"/>
      <c r="F24" s="9"/>
      <c r="G24" s="1">
        <v>1</v>
      </c>
      <c r="H24" s="14"/>
      <c r="K24" s="8"/>
      <c r="M24" s="5"/>
      <c r="N24" s="9"/>
      <c r="O24" s="1">
        <v>1</v>
      </c>
      <c r="P24" s="11">
        <v>8577.17</v>
      </c>
      <c r="Q24" s="2"/>
      <c r="R24" s="5"/>
    </row>
    <row r="25" spans="1:19" ht="15" customHeight="1">
      <c r="A25" s="1">
        <v>91</v>
      </c>
      <c r="B25" s="2"/>
      <c r="G25" s="7"/>
      <c r="H25" s="1">
        <v>1</v>
      </c>
      <c r="I25" s="10"/>
      <c r="J25" s="9"/>
      <c r="K25" s="1">
        <v>1</v>
      </c>
      <c r="L25" s="2"/>
      <c r="N25" s="13"/>
      <c r="O25" s="1">
        <v>1</v>
      </c>
      <c r="P25" s="4"/>
      <c r="Q25" s="8"/>
      <c r="R25" s="8"/>
      <c r="S25" s="8"/>
    </row>
    <row r="26" spans="1:20" ht="15" customHeight="1">
      <c r="A26" s="1">
        <v>94</v>
      </c>
      <c r="B26" s="2"/>
      <c r="H26" s="18"/>
      <c r="I26" s="1">
        <v>1</v>
      </c>
      <c r="J26" s="2"/>
      <c r="K26" s="5"/>
      <c r="M26" s="9"/>
      <c r="N26" s="1">
        <v>1</v>
      </c>
      <c r="O26" s="14"/>
      <c r="P26" s="9"/>
      <c r="Q26" s="19">
        <v>30400</v>
      </c>
      <c r="R26" s="11">
        <v>141308.8</v>
      </c>
      <c r="S26" s="1" t="s">
        <v>15</v>
      </c>
      <c r="T26" s="2"/>
    </row>
    <row r="27" spans="1:19" ht="15" customHeight="1">
      <c r="A27" s="1">
        <v>95</v>
      </c>
      <c r="B27" s="2"/>
      <c r="G27" s="9"/>
      <c r="H27" s="1">
        <v>1</v>
      </c>
      <c r="I27" s="4"/>
      <c r="N27" s="18"/>
      <c r="O27" s="1">
        <v>1</v>
      </c>
      <c r="P27" s="2"/>
      <c r="Q27" s="6"/>
      <c r="R27" s="6"/>
      <c r="S27" s="6"/>
    </row>
    <row r="28" spans="1:20" ht="15" customHeight="1">
      <c r="A28" s="1">
        <v>96</v>
      </c>
      <c r="B28" s="10"/>
      <c r="C28" s="8"/>
      <c r="D28" s="8"/>
      <c r="E28" s="8"/>
      <c r="F28" s="8"/>
      <c r="G28" s="13"/>
      <c r="H28" s="1">
        <v>1</v>
      </c>
      <c r="I28" s="10"/>
      <c r="J28" s="8"/>
      <c r="K28" s="8"/>
      <c r="L28" s="8"/>
      <c r="M28" s="13"/>
      <c r="N28" s="1">
        <v>1</v>
      </c>
      <c r="O28" s="14"/>
      <c r="P28" s="13"/>
      <c r="Q28" s="19">
        <v>539543</v>
      </c>
      <c r="R28" s="11">
        <v>219925.04</v>
      </c>
      <c r="S28" s="1" t="s">
        <v>47</v>
      </c>
      <c r="T28" s="2"/>
    </row>
    <row r="29" spans="1:19" ht="15" customHeight="1">
      <c r="A29" s="7"/>
      <c r="B29" s="1">
        <f>SUM(B2:B28)</f>
      </c>
      <c r="C29" s="1">
        <f>SUM(C2:C28)</f>
      </c>
      <c r="D29" s="1">
        <f>SUM(D2:D28)</f>
      </c>
      <c r="E29" s="1">
        <f>SUM(E2:E28)</f>
      </c>
      <c r="F29" s="1">
        <f>SUM(F2:F28)</f>
      </c>
      <c r="G29" s="1">
        <f>SUM(G2:G28)</f>
      </c>
      <c r="H29" s="1">
        <f>SUM(H2:H28)</f>
      </c>
      <c r="I29" s="1">
        <f>SUM(I2:I28)</f>
      </c>
      <c r="J29" s="1">
        <f>SUM(J2:J28)</f>
      </c>
      <c r="K29" s="1">
        <f>SUM(K2:K28)</f>
      </c>
      <c r="L29" s="1">
        <f>SUM(L2:L28)</f>
      </c>
      <c r="M29" s="1">
        <f>SUM(M2:M28)</f>
      </c>
      <c r="N29" s="1">
        <f>SUM(N2:N28)</f>
      </c>
      <c r="O29" s="1">
        <f>SUM(O2:O28)</f>
      </c>
      <c r="P29" s="11">
        <f>SUM(P2:P28)</f>
      </c>
      <c r="Q29" s="11">
        <f>SUM(Q2:Q28)</f>
      </c>
      <c r="R29" s="11">
        <f>SUM(R2:R28)</f>
      </c>
      <c r="S29" s="4"/>
    </row>
    <row r="30" spans="2:18" ht="15" customHeight="1">
      <c r="B30" s="5"/>
      <c r="C30" s="5"/>
      <c r="D30" s="5"/>
      <c r="E30" s="5"/>
      <c r="F30" s="5"/>
      <c r="G30" s="5"/>
      <c r="H30" s="5"/>
      <c r="I30" s="5"/>
      <c r="J30" s="5"/>
      <c r="K30" s="5"/>
      <c r="L30" s="5"/>
      <c r="M30" s="7"/>
      <c r="N30" s="1">
        <f>N29/27</f>
      </c>
      <c r="O30" s="1">
        <f>O29/27</f>
      </c>
      <c r="P30" s="1">
        <f>AVERAGE(P2:P29)</f>
      </c>
      <c r="Q30" s="11">
        <f>AVERAGE(Q2:Q28)</f>
      </c>
      <c r="R30" s="4"/>
    </row>
  </sheetData>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S70"/>
  <sheetViews>
    <sheetView workbookViewId="0" topLeftCell="A1">
      <pane ySplit="1" topLeftCell="A2" activePane="bottomLeft" state="frozen"/>
      <selection pane="topLeft" activeCell="A1" sqref="A1"/>
      <selection pane="bottomLeft" activeCell="A2" sqref="A2"/>
    </sheetView>
  </sheetViews>
  <sheetFormatPr defaultColWidth="8.8515625" defaultRowHeight="15" customHeight="1"/>
  <cols>
    <col min="1" max="1" width="6.28125" style="0" customWidth="1"/>
    <col min="2" max="2" width="8.8515625" style="0" customWidth="1"/>
    <col min="3" max="3" width="10.28125" style="0" customWidth="1"/>
    <col min="4" max="4" width="16.421875" style="0"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 t="s">
        <v>171</v>
      </c>
      <c r="B1" s="1" t="s">
        <v>143</v>
      </c>
      <c r="C1" s="1" t="s">
        <v>78</v>
      </c>
      <c r="D1" s="1" t="s">
        <v>257</v>
      </c>
      <c r="E1" s="1" t="s">
        <v>281</v>
      </c>
      <c r="F1" s="1" t="s">
        <v>259</v>
      </c>
      <c r="G1" s="1" t="s">
        <v>197</v>
      </c>
      <c r="H1" s="1" t="s">
        <v>253</v>
      </c>
      <c r="I1" s="1" t="s">
        <v>40</v>
      </c>
      <c r="J1" s="1" t="s">
        <v>38</v>
      </c>
      <c r="K1" s="1" t="s">
        <v>102</v>
      </c>
      <c r="L1" s="1" t="s">
        <v>61</v>
      </c>
      <c r="M1" s="1" t="s">
        <v>26</v>
      </c>
      <c r="N1" s="1" t="s">
        <v>283</v>
      </c>
      <c r="O1" s="1" t="s">
        <v>201</v>
      </c>
      <c r="P1" s="1" t="s">
        <v>122</v>
      </c>
      <c r="Q1" s="1" t="s">
        <v>167</v>
      </c>
      <c r="R1" s="1" t="s">
        <v>178</v>
      </c>
      <c r="S1" s="1" t="s">
        <v>88</v>
      </c>
    </row>
    <row r="2" spans="1:19" ht="15" customHeight="1">
      <c r="A2" s="1">
        <v>4</v>
      </c>
      <c r="B2" s="1">
        <v>1</v>
      </c>
      <c r="C2" s="4"/>
      <c r="D2" s="5"/>
      <c r="E2" s="5"/>
      <c r="F2" s="5"/>
      <c r="G2" s="5"/>
      <c r="H2" s="5"/>
      <c r="I2" s="5"/>
      <c r="J2" s="5"/>
      <c r="K2" s="5"/>
      <c r="L2" s="5"/>
      <c r="M2" s="5"/>
      <c r="N2" s="7"/>
      <c r="O2" s="1">
        <v>1</v>
      </c>
      <c r="P2" s="14"/>
      <c r="Q2" s="5"/>
      <c r="R2" s="5"/>
      <c r="S2" s="5"/>
    </row>
    <row r="3" spans="1:17" ht="15" customHeight="1">
      <c r="A3" s="1">
        <v>5</v>
      </c>
      <c r="B3" s="1">
        <v>1</v>
      </c>
      <c r="C3" s="2"/>
      <c r="N3" s="9"/>
      <c r="O3" s="1">
        <v>1</v>
      </c>
      <c r="P3" s="11">
        <v>3272.82</v>
      </c>
      <c r="Q3" s="2"/>
    </row>
    <row r="4" spans="1:19" ht="15" customHeight="1">
      <c r="A4" s="1">
        <v>7</v>
      </c>
      <c r="B4" s="1">
        <v>1</v>
      </c>
      <c r="C4" s="2"/>
      <c r="N4" s="13"/>
      <c r="O4" s="1">
        <v>1</v>
      </c>
      <c r="P4" s="4"/>
      <c r="Q4" s="8"/>
      <c r="S4" s="8"/>
    </row>
    <row r="5" spans="1:19" ht="15" customHeight="1">
      <c r="A5" s="1">
        <v>11</v>
      </c>
      <c r="B5" s="1">
        <v>1</v>
      </c>
      <c r="C5" s="2"/>
      <c r="E5" s="8"/>
      <c r="F5" s="8"/>
      <c r="G5" s="8"/>
      <c r="M5" s="9"/>
      <c r="N5" s="1">
        <v>1</v>
      </c>
      <c r="O5" s="14"/>
      <c r="P5" s="9"/>
      <c r="Q5" s="11">
        <v>40124.71</v>
      </c>
      <c r="R5" s="12"/>
      <c r="S5" s="1" t="s">
        <v>261</v>
      </c>
    </row>
    <row r="6" spans="1:19" ht="15" customHeight="1">
      <c r="A6" s="1">
        <v>13</v>
      </c>
      <c r="B6" s="14"/>
      <c r="D6" s="9"/>
      <c r="E6" s="1">
        <v>1</v>
      </c>
      <c r="F6" s="1">
        <v>1</v>
      </c>
      <c r="G6" s="1">
        <v>1</v>
      </c>
      <c r="H6" s="2"/>
      <c r="N6" s="7"/>
      <c r="O6" s="1">
        <v>1</v>
      </c>
      <c r="P6" s="2"/>
      <c r="Q6" s="5"/>
      <c r="S6" s="5"/>
    </row>
    <row r="7" spans="1:19" ht="15" customHeight="1">
      <c r="A7" s="1">
        <v>16</v>
      </c>
      <c r="B7" s="1">
        <v>1</v>
      </c>
      <c r="C7" s="10"/>
      <c r="D7" s="8"/>
      <c r="E7" s="5"/>
      <c r="F7" s="5"/>
      <c r="G7" s="5"/>
      <c r="N7" s="9"/>
      <c r="O7" s="1">
        <v>1</v>
      </c>
      <c r="P7" s="2"/>
      <c r="S7" s="8"/>
    </row>
    <row r="8" spans="1:19" ht="15" customHeight="1">
      <c r="A8" s="1">
        <v>22</v>
      </c>
      <c r="B8" s="17"/>
      <c r="C8" s="1">
        <v>1</v>
      </c>
      <c r="D8" s="1" t="s">
        <v>225</v>
      </c>
      <c r="E8" s="2"/>
      <c r="N8" s="9"/>
      <c r="O8" s="1">
        <v>1</v>
      </c>
      <c r="P8" s="2"/>
      <c r="R8" s="9"/>
      <c r="S8" s="1" t="s">
        <v>270</v>
      </c>
    </row>
    <row r="9" spans="1:19" ht="15" customHeight="1">
      <c r="A9" s="1">
        <v>23</v>
      </c>
      <c r="B9" s="1">
        <v>1</v>
      </c>
      <c r="C9" s="14"/>
      <c r="D9" s="6"/>
      <c r="N9" s="9"/>
      <c r="O9" s="1">
        <v>1</v>
      </c>
      <c r="P9" s="10"/>
      <c r="S9" s="5"/>
    </row>
    <row r="10" spans="1:17" ht="15" customHeight="1">
      <c r="A10" s="1">
        <v>24</v>
      </c>
      <c r="B10" s="15"/>
      <c r="C10" s="1">
        <v>1</v>
      </c>
      <c r="D10" s="1" t="s">
        <v>25</v>
      </c>
      <c r="E10" s="2"/>
      <c r="N10" s="9"/>
      <c r="O10" s="1">
        <v>1</v>
      </c>
      <c r="P10" s="11">
        <v>5161.47</v>
      </c>
      <c r="Q10" s="2"/>
    </row>
    <row r="11" spans="1:17" ht="15" customHeight="1">
      <c r="A11" s="1">
        <v>25</v>
      </c>
      <c r="B11" s="12"/>
      <c r="C11" s="1">
        <v>1</v>
      </c>
      <c r="D11" s="1" t="s">
        <v>286</v>
      </c>
      <c r="E11" s="2"/>
      <c r="H11" s="8"/>
      <c r="N11" s="9"/>
      <c r="O11" s="1">
        <v>1</v>
      </c>
      <c r="P11" s="11">
        <v>13660.15</v>
      </c>
      <c r="Q11" s="2"/>
    </row>
    <row r="12" spans="1:19" ht="15" customHeight="1">
      <c r="A12" s="1">
        <v>26</v>
      </c>
      <c r="B12" s="12"/>
      <c r="C12" s="1">
        <v>1</v>
      </c>
      <c r="D12" s="1" t="s">
        <v>25</v>
      </c>
      <c r="E12" s="10"/>
      <c r="G12" s="9"/>
      <c r="H12" s="1">
        <v>1</v>
      </c>
      <c r="I12" s="2"/>
      <c r="K12" s="8"/>
      <c r="N12" s="9"/>
      <c r="O12" s="1">
        <v>1</v>
      </c>
      <c r="P12" s="11">
        <v>16233.73</v>
      </c>
      <c r="Q12" s="2"/>
      <c r="S12" s="8"/>
    </row>
    <row r="13" spans="1:19" ht="15" customHeight="1">
      <c r="A13" s="1">
        <v>32</v>
      </c>
      <c r="B13" s="10"/>
      <c r="C13" s="5"/>
      <c r="D13" s="7"/>
      <c r="E13" s="1">
        <v>1</v>
      </c>
      <c r="F13" s="2"/>
      <c r="G13" s="9"/>
      <c r="H13" s="1">
        <v>1</v>
      </c>
      <c r="I13" s="2"/>
      <c r="J13" s="9"/>
      <c r="K13" s="1">
        <v>1</v>
      </c>
      <c r="L13" s="2"/>
      <c r="N13" s="9"/>
      <c r="O13" s="1">
        <v>1</v>
      </c>
      <c r="P13" s="4"/>
      <c r="R13" s="9"/>
      <c r="S13" s="1" t="s">
        <v>75</v>
      </c>
    </row>
    <row r="14" spans="1:19" ht="15" customHeight="1">
      <c r="A14" s="1">
        <v>34</v>
      </c>
      <c r="B14" s="1">
        <v>1</v>
      </c>
      <c r="C14" s="10"/>
      <c r="D14" s="8"/>
      <c r="E14" s="5"/>
      <c r="H14" s="5"/>
      <c r="K14" s="5"/>
      <c r="N14" s="9"/>
      <c r="O14" s="1">
        <v>1</v>
      </c>
      <c r="P14" s="10"/>
      <c r="S14" s="5"/>
    </row>
    <row r="15" spans="1:17" ht="15" customHeight="1">
      <c r="A15" s="1">
        <v>36</v>
      </c>
      <c r="B15" s="17"/>
      <c r="C15" s="1">
        <v>1</v>
      </c>
      <c r="D15" s="1" t="s">
        <v>217</v>
      </c>
      <c r="E15" s="2"/>
      <c r="H15" s="8"/>
      <c r="N15" s="9"/>
      <c r="O15" s="1">
        <v>1</v>
      </c>
      <c r="P15" s="11">
        <v>3812.64</v>
      </c>
      <c r="Q15" s="2"/>
    </row>
    <row r="16" spans="1:17" ht="15" customHeight="1">
      <c r="A16" s="1">
        <v>39</v>
      </c>
      <c r="B16" s="1">
        <v>1</v>
      </c>
      <c r="C16" s="4"/>
      <c r="D16" s="5"/>
      <c r="G16" s="9"/>
      <c r="H16" s="1">
        <v>1</v>
      </c>
      <c r="I16" s="2"/>
      <c r="N16" s="9"/>
      <c r="O16" s="1">
        <v>1</v>
      </c>
      <c r="P16" s="11">
        <v>8095.89</v>
      </c>
      <c r="Q16" s="2"/>
    </row>
    <row r="17" spans="1:17" ht="15" customHeight="1">
      <c r="A17" s="1">
        <v>42</v>
      </c>
      <c r="B17" s="1">
        <v>1</v>
      </c>
      <c r="C17" s="2"/>
      <c r="H17" s="5"/>
      <c r="N17" s="9"/>
      <c r="O17" s="1">
        <v>1</v>
      </c>
      <c r="P17" s="11">
        <v>6616.11</v>
      </c>
      <c r="Q17" s="2"/>
    </row>
    <row r="18" spans="1:17" ht="15" customHeight="1">
      <c r="A18" s="1">
        <v>43</v>
      </c>
      <c r="B18" s="1">
        <v>1</v>
      </c>
      <c r="C18" s="2"/>
      <c r="N18" s="9"/>
      <c r="O18" s="1">
        <v>1</v>
      </c>
      <c r="P18" s="11">
        <v>4517.1</v>
      </c>
      <c r="Q18" s="2"/>
    </row>
    <row r="19" spans="1:19" ht="15" customHeight="1">
      <c r="A19" s="1" t="s">
        <v>87</v>
      </c>
      <c r="B19" s="1">
        <v>1</v>
      </c>
      <c r="C19" s="10"/>
      <c r="D19" s="8"/>
      <c r="N19" s="13"/>
      <c r="O19" s="1">
        <v>1</v>
      </c>
      <c r="P19" s="4"/>
      <c r="Q19" s="8"/>
      <c r="R19" s="8"/>
      <c r="S19" s="8"/>
    </row>
    <row r="20" spans="1:19" ht="15" customHeight="1">
      <c r="A20" s="1">
        <v>44</v>
      </c>
      <c r="B20" s="15"/>
      <c r="C20" s="1">
        <v>1</v>
      </c>
      <c r="D20" s="1" t="s">
        <v>14</v>
      </c>
      <c r="E20" s="2"/>
      <c r="M20" s="9"/>
      <c r="N20" s="1">
        <v>1</v>
      </c>
      <c r="O20" s="4"/>
      <c r="P20" s="9"/>
      <c r="Q20" s="11">
        <v>65601.05</v>
      </c>
      <c r="R20" s="19">
        <v>150685</v>
      </c>
      <c r="S20" s="1" t="s">
        <v>134</v>
      </c>
    </row>
    <row r="21" spans="1:19" ht="15" customHeight="1">
      <c r="A21" s="1" t="s">
        <v>103</v>
      </c>
      <c r="B21" s="12"/>
      <c r="C21" s="1">
        <v>1</v>
      </c>
      <c r="D21" s="1" t="s">
        <v>14</v>
      </c>
      <c r="E21" s="2"/>
      <c r="M21" s="9"/>
      <c r="N21" s="1">
        <v>1</v>
      </c>
      <c r="O21" s="10"/>
      <c r="P21" s="9"/>
      <c r="Q21" s="11">
        <v>46173.33</v>
      </c>
      <c r="R21" s="19">
        <v>150685</v>
      </c>
      <c r="S21" s="1" t="s">
        <v>114</v>
      </c>
    </row>
    <row r="22" spans="1:19" ht="15" customHeight="1">
      <c r="A22" s="1" t="s">
        <v>101</v>
      </c>
      <c r="B22" s="12"/>
      <c r="C22" s="1">
        <v>1</v>
      </c>
      <c r="D22" s="1" t="s">
        <v>14</v>
      </c>
      <c r="E22" s="2"/>
      <c r="N22" s="7"/>
      <c r="O22" s="1">
        <v>1</v>
      </c>
      <c r="P22" s="2"/>
      <c r="Q22" s="5"/>
      <c r="R22" s="5"/>
      <c r="S22" s="5"/>
    </row>
    <row r="23" spans="1:16" ht="15" customHeight="1">
      <c r="A23" s="1" t="s">
        <v>100</v>
      </c>
      <c r="B23" s="12"/>
      <c r="C23" s="1">
        <v>1</v>
      </c>
      <c r="D23" s="1" t="s">
        <v>14</v>
      </c>
      <c r="E23" s="2"/>
      <c r="N23" s="9"/>
      <c r="O23" s="1">
        <v>1</v>
      </c>
      <c r="P23" s="2"/>
    </row>
    <row r="24" spans="1:16" ht="15" customHeight="1">
      <c r="A24" s="1" t="s">
        <v>107</v>
      </c>
      <c r="B24" s="12"/>
      <c r="C24" s="1">
        <v>1</v>
      </c>
      <c r="D24" s="1" t="s">
        <v>14</v>
      </c>
      <c r="E24" s="2"/>
      <c r="N24" s="9"/>
      <c r="O24" s="1">
        <v>1</v>
      </c>
      <c r="P24" s="2"/>
    </row>
    <row r="25" spans="1:16" ht="15" customHeight="1">
      <c r="A25" s="1" t="s">
        <v>106</v>
      </c>
      <c r="B25" s="12"/>
      <c r="C25" s="1">
        <v>1</v>
      </c>
      <c r="D25" s="1" t="s">
        <v>14</v>
      </c>
      <c r="E25" s="2"/>
      <c r="N25" s="9"/>
      <c r="O25" s="1">
        <v>1</v>
      </c>
      <c r="P25" s="2"/>
    </row>
    <row r="26" spans="1:16" ht="15" customHeight="1">
      <c r="A26" s="1" t="s">
        <v>104</v>
      </c>
      <c r="B26" s="16"/>
      <c r="C26" s="1">
        <v>1</v>
      </c>
      <c r="D26" s="1" t="s">
        <v>14</v>
      </c>
      <c r="E26" s="2"/>
      <c r="N26" s="9"/>
      <c r="O26" s="1">
        <v>1</v>
      </c>
      <c r="P26" s="2"/>
    </row>
    <row r="27" spans="1:16" ht="15" customHeight="1">
      <c r="A27" s="1">
        <v>45</v>
      </c>
      <c r="B27" s="1">
        <v>1</v>
      </c>
      <c r="C27" s="4"/>
      <c r="D27" s="6"/>
      <c r="N27" s="9"/>
      <c r="O27" s="1">
        <v>1</v>
      </c>
      <c r="P27" s="2"/>
    </row>
    <row r="28" spans="1:16" ht="15" customHeight="1">
      <c r="A28" s="1">
        <v>46</v>
      </c>
      <c r="B28" s="1">
        <v>1</v>
      </c>
      <c r="C28" s="12"/>
      <c r="D28" s="1" t="s">
        <v>41</v>
      </c>
      <c r="E28" s="2"/>
      <c r="N28" s="9"/>
      <c r="O28" s="1">
        <v>1</v>
      </c>
      <c r="P28" s="10"/>
    </row>
    <row r="29" spans="1:19" ht="15" customHeight="1">
      <c r="A29" s="1">
        <v>47</v>
      </c>
      <c r="B29" s="1">
        <v>1</v>
      </c>
      <c r="C29" s="10"/>
      <c r="D29" s="6"/>
      <c r="N29" s="13"/>
      <c r="O29" s="1">
        <v>1</v>
      </c>
      <c r="P29" s="11">
        <v>9396.07</v>
      </c>
      <c r="Q29" s="10"/>
      <c r="R29" s="8"/>
      <c r="S29" s="8"/>
    </row>
    <row r="30" spans="1:19" ht="15" customHeight="1">
      <c r="A30" s="1">
        <v>51</v>
      </c>
      <c r="B30" s="17"/>
      <c r="C30" s="1">
        <v>1</v>
      </c>
      <c r="D30" s="1" t="s">
        <v>241</v>
      </c>
      <c r="E30" s="2"/>
      <c r="M30" s="9"/>
      <c r="N30" s="1">
        <v>1</v>
      </c>
      <c r="O30" s="14"/>
      <c r="P30" s="18"/>
      <c r="Q30" s="11">
        <v>67088.08</v>
      </c>
      <c r="R30" s="19">
        <v>57500</v>
      </c>
      <c r="S30" s="1" t="s">
        <v>119</v>
      </c>
    </row>
    <row r="31" spans="1:19" ht="15" customHeight="1">
      <c r="A31" s="1">
        <v>53</v>
      </c>
      <c r="B31" s="1">
        <v>1</v>
      </c>
      <c r="C31" s="4"/>
      <c r="D31" s="5"/>
      <c r="H31" s="8"/>
      <c r="N31" s="18"/>
      <c r="O31" s="1">
        <v>1</v>
      </c>
      <c r="P31" s="11">
        <v>15138.77</v>
      </c>
      <c r="Q31" s="14"/>
      <c r="R31" s="5"/>
      <c r="S31" s="6"/>
    </row>
    <row r="32" spans="1:19" ht="15" customHeight="1">
      <c r="A32" s="1">
        <v>54</v>
      </c>
      <c r="B32" s="1">
        <v>1</v>
      </c>
      <c r="C32" s="2"/>
      <c r="G32" s="9"/>
      <c r="H32" s="1">
        <v>1</v>
      </c>
      <c r="I32" s="2"/>
      <c r="M32" s="9"/>
      <c r="N32" s="1">
        <v>1</v>
      </c>
      <c r="O32" s="14"/>
      <c r="P32" s="18"/>
      <c r="Q32" s="19">
        <v>409064</v>
      </c>
      <c r="R32" s="12"/>
      <c r="S32" s="1" t="s">
        <v>284</v>
      </c>
    </row>
    <row r="33" spans="1:19" ht="15" customHeight="1">
      <c r="A33" s="1">
        <v>57</v>
      </c>
      <c r="B33" s="1">
        <v>1</v>
      </c>
      <c r="C33" s="10"/>
      <c r="D33" s="8"/>
      <c r="H33" s="5"/>
      <c r="N33" s="7"/>
      <c r="O33" s="1">
        <v>1</v>
      </c>
      <c r="P33" s="11">
        <v>18905.74</v>
      </c>
      <c r="Q33" s="4"/>
      <c r="S33" s="5"/>
    </row>
    <row r="34" spans="1:17" ht="15" customHeight="1">
      <c r="A34" s="1">
        <v>59</v>
      </c>
      <c r="B34" s="15"/>
      <c r="C34" s="1">
        <v>1</v>
      </c>
      <c r="D34" s="1" t="s">
        <v>73</v>
      </c>
      <c r="E34" s="2"/>
      <c r="N34" s="9"/>
      <c r="O34" s="1">
        <v>1</v>
      </c>
      <c r="P34" s="11">
        <v>23626.34</v>
      </c>
      <c r="Q34" s="2"/>
    </row>
    <row r="35" spans="1:17" ht="15" customHeight="1">
      <c r="A35" s="1">
        <v>60</v>
      </c>
      <c r="B35" s="16"/>
      <c r="C35" s="1">
        <v>1</v>
      </c>
      <c r="D35" s="1" t="s">
        <v>231</v>
      </c>
      <c r="E35" s="2"/>
      <c r="N35" s="9"/>
      <c r="O35" s="1">
        <v>1</v>
      </c>
      <c r="P35" s="11">
        <v>4238.15</v>
      </c>
      <c r="Q35" s="10"/>
    </row>
    <row r="36" spans="1:19" ht="15" customHeight="1">
      <c r="A36" s="1">
        <v>62</v>
      </c>
      <c r="B36" s="1">
        <v>1</v>
      </c>
      <c r="C36" s="4"/>
      <c r="D36" s="5"/>
      <c r="N36" s="9"/>
      <c r="O36" s="1">
        <v>1</v>
      </c>
      <c r="P36" s="1"/>
      <c r="Q36" s="1"/>
      <c r="R36" s="10"/>
      <c r="S36" s="8"/>
    </row>
    <row r="37" spans="1:19" ht="15" customHeight="1">
      <c r="A37" s="1">
        <v>64</v>
      </c>
      <c r="B37" s="1">
        <v>1</v>
      </c>
      <c r="C37" s="2"/>
      <c r="N37" s="9"/>
      <c r="O37" s="1">
        <v>1</v>
      </c>
      <c r="P37" s="4"/>
      <c r="Q37" s="7"/>
      <c r="R37" s="21"/>
      <c r="S37" s="1" t="s">
        <v>98</v>
      </c>
    </row>
    <row r="38" spans="1:19" ht="15" customHeight="1">
      <c r="A38" s="1">
        <v>65</v>
      </c>
      <c r="B38" s="1">
        <v>1</v>
      </c>
      <c r="C38" s="2"/>
      <c r="N38" s="13"/>
      <c r="O38" s="1">
        <v>1</v>
      </c>
      <c r="P38" s="2"/>
      <c r="Q38" s="8"/>
      <c r="R38" s="18"/>
      <c r="S38" s="1" t="s">
        <v>156</v>
      </c>
    </row>
    <row r="39" spans="1:19" ht="15" customHeight="1">
      <c r="A39" s="1">
        <v>67</v>
      </c>
      <c r="B39" s="1">
        <v>1</v>
      </c>
      <c r="C39" s="2"/>
      <c r="H39" s="8"/>
      <c r="M39" s="9"/>
      <c r="N39" s="1">
        <v>1</v>
      </c>
      <c r="O39" s="14"/>
      <c r="P39" s="13"/>
      <c r="Q39" s="19">
        <v>676916</v>
      </c>
      <c r="R39" s="11">
        <v>827309.93</v>
      </c>
      <c r="S39" s="1" t="s">
        <v>272</v>
      </c>
    </row>
    <row r="40" spans="1:19" ht="15" customHeight="1">
      <c r="A40" s="1">
        <v>71</v>
      </c>
      <c r="B40" s="1">
        <v>1</v>
      </c>
      <c r="C40" s="2"/>
      <c r="G40" s="9"/>
      <c r="H40" s="1">
        <v>1</v>
      </c>
      <c r="I40" s="2"/>
      <c r="N40" s="18"/>
      <c r="O40" s="1">
        <v>1</v>
      </c>
      <c r="P40" s="11">
        <v>3094.11</v>
      </c>
      <c r="Q40" s="14"/>
      <c r="R40" s="6"/>
      <c r="S40" s="6"/>
    </row>
    <row r="41" spans="1:19" ht="15" customHeight="1">
      <c r="A41" s="1">
        <v>73</v>
      </c>
      <c r="B41" s="1">
        <v>1</v>
      </c>
      <c r="C41" s="2"/>
      <c r="H41" s="5"/>
      <c r="M41" s="9"/>
      <c r="N41" s="1">
        <v>1</v>
      </c>
      <c r="O41" s="14"/>
      <c r="P41" s="18"/>
      <c r="Q41" s="19">
        <v>100000</v>
      </c>
      <c r="R41" s="11">
        <v>203391.22</v>
      </c>
      <c r="S41" s="1" t="s">
        <v>99</v>
      </c>
    </row>
    <row r="42" spans="1:19" ht="15" customHeight="1">
      <c r="A42" s="1">
        <v>78</v>
      </c>
      <c r="B42" s="1">
        <v>1</v>
      </c>
      <c r="C42" s="2"/>
      <c r="N42" s="7"/>
      <c r="O42" s="1">
        <v>1</v>
      </c>
      <c r="P42" s="22">
        <v>1123.31</v>
      </c>
      <c r="Q42" s="22"/>
      <c r="R42" s="4"/>
      <c r="S42" s="5"/>
    </row>
    <row r="43" spans="1:17" ht="15" customHeight="1">
      <c r="A43" s="1" t="s">
        <v>115</v>
      </c>
      <c r="B43" s="1">
        <v>1</v>
      </c>
      <c r="C43" s="2"/>
      <c r="N43" s="9"/>
      <c r="O43" s="1">
        <v>1</v>
      </c>
      <c r="P43" s="4"/>
      <c r="Q43" s="5"/>
    </row>
    <row r="44" spans="1:16" ht="15" customHeight="1">
      <c r="A44" s="1" t="s">
        <v>117</v>
      </c>
      <c r="B44" s="1">
        <v>1</v>
      </c>
      <c r="C44" s="2"/>
      <c r="N44" s="9"/>
      <c r="O44" s="1">
        <v>1</v>
      </c>
      <c r="P44" s="2"/>
    </row>
    <row r="45" spans="1:16" ht="15" customHeight="1">
      <c r="A45" s="1" t="s">
        <v>112</v>
      </c>
      <c r="B45" s="1">
        <v>1</v>
      </c>
      <c r="C45" s="10"/>
      <c r="D45" s="8"/>
      <c r="N45" s="9"/>
      <c r="O45" s="1">
        <v>1</v>
      </c>
      <c r="P45" s="10"/>
    </row>
    <row r="46" spans="1:19" ht="15" customHeight="1">
      <c r="A46" s="1">
        <v>86</v>
      </c>
      <c r="B46" s="17"/>
      <c r="C46" s="1">
        <v>1</v>
      </c>
      <c r="D46" s="1" t="s">
        <v>165</v>
      </c>
      <c r="E46" s="2"/>
      <c r="N46" s="13"/>
      <c r="O46" s="1">
        <v>1</v>
      </c>
      <c r="P46" s="11">
        <v>7968.02</v>
      </c>
      <c r="Q46" s="10"/>
      <c r="S46" s="8"/>
    </row>
    <row r="47" spans="1:19" ht="15" customHeight="1">
      <c r="A47" s="1">
        <v>87</v>
      </c>
      <c r="B47" s="1">
        <v>1</v>
      </c>
      <c r="C47" s="14"/>
      <c r="D47" s="6"/>
      <c r="M47" s="9"/>
      <c r="N47" s="1">
        <v>1</v>
      </c>
      <c r="O47" s="4"/>
      <c r="P47" s="7"/>
      <c r="Q47" s="11">
        <v>511305.71</v>
      </c>
      <c r="R47" s="16"/>
      <c r="S47" s="1" t="s">
        <v>166</v>
      </c>
    </row>
    <row r="48" spans="1:19" ht="15" customHeight="1">
      <c r="A48" s="1" t="s">
        <v>200</v>
      </c>
      <c r="B48" s="15"/>
      <c r="C48" s="1">
        <v>1</v>
      </c>
      <c r="D48" s="1" t="s">
        <v>247</v>
      </c>
      <c r="E48" s="2"/>
      <c r="M48" s="9"/>
      <c r="N48" s="1">
        <v>1</v>
      </c>
      <c r="O48" s="2"/>
      <c r="P48" s="9"/>
      <c r="Q48" s="19">
        <v>285445</v>
      </c>
      <c r="R48" s="11">
        <v>223462.58</v>
      </c>
      <c r="S48" s="1" t="s">
        <v>145</v>
      </c>
    </row>
    <row r="49" spans="1:19" ht="15" customHeight="1">
      <c r="A49" s="1" t="s">
        <v>199</v>
      </c>
      <c r="B49" s="12"/>
      <c r="C49" s="1">
        <v>1</v>
      </c>
      <c r="D49" s="1" t="s">
        <v>247</v>
      </c>
      <c r="E49" s="2"/>
      <c r="M49" s="9"/>
      <c r="N49" s="1">
        <v>1</v>
      </c>
      <c r="O49" s="2"/>
      <c r="P49" s="9"/>
      <c r="Q49" s="19">
        <v>183924</v>
      </c>
      <c r="R49" s="11">
        <v>223462.58</v>
      </c>
      <c r="S49" s="1" t="s">
        <v>22</v>
      </c>
    </row>
    <row r="50" spans="1:19" ht="15" customHeight="1">
      <c r="A50" s="1" t="s">
        <v>198</v>
      </c>
      <c r="B50" s="12"/>
      <c r="C50" s="1">
        <v>1</v>
      </c>
      <c r="D50" s="1" t="s">
        <v>247</v>
      </c>
      <c r="E50" s="2"/>
      <c r="M50" s="9"/>
      <c r="N50" s="1">
        <v>1</v>
      </c>
      <c r="O50" s="2"/>
      <c r="P50" s="9"/>
      <c r="Q50" s="19">
        <v>264859</v>
      </c>
      <c r="R50" s="11">
        <v>223462.58</v>
      </c>
      <c r="S50" s="1" t="s">
        <v>214</v>
      </c>
    </row>
    <row r="51" spans="1:19" ht="15" customHeight="1">
      <c r="A51" s="1" t="s">
        <v>206</v>
      </c>
      <c r="B51" s="12"/>
      <c r="C51" s="1">
        <v>1</v>
      </c>
      <c r="D51" s="1" t="s">
        <v>247</v>
      </c>
      <c r="E51" s="2"/>
      <c r="M51" s="9"/>
      <c r="N51" s="1">
        <v>1</v>
      </c>
      <c r="O51" s="2"/>
      <c r="P51" s="9"/>
      <c r="Q51" s="19">
        <v>216636</v>
      </c>
      <c r="R51" s="11">
        <v>223462.58</v>
      </c>
      <c r="S51" s="1" t="s">
        <v>80</v>
      </c>
    </row>
    <row r="52" spans="1:19" ht="15" customHeight="1">
      <c r="A52" s="1" t="s">
        <v>205</v>
      </c>
      <c r="B52" s="12"/>
      <c r="C52" s="1">
        <v>1</v>
      </c>
      <c r="D52" s="1" t="s">
        <v>247</v>
      </c>
      <c r="E52" s="2"/>
      <c r="M52" s="9"/>
      <c r="N52" s="1">
        <v>1</v>
      </c>
      <c r="O52" s="2"/>
      <c r="P52" s="9"/>
      <c r="Q52" s="19">
        <v>156663</v>
      </c>
      <c r="R52" s="11">
        <v>223462.58</v>
      </c>
      <c r="S52" s="1" t="s">
        <v>62</v>
      </c>
    </row>
    <row r="53" spans="1:19" ht="15" customHeight="1">
      <c r="A53" s="1" t="s">
        <v>204</v>
      </c>
      <c r="B53" s="12"/>
      <c r="C53" s="1">
        <v>1</v>
      </c>
      <c r="D53" s="1" t="s">
        <v>247</v>
      </c>
      <c r="E53" s="2"/>
      <c r="M53" s="9"/>
      <c r="N53" s="1">
        <v>1</v>
      </c>
      <c r="O53" s="10"/>
      <c r="P53" s="9"/>
      <c r="Q53" s="19">
        <v>160861</v>
      </c>
      <c r="R53" s="11">
        <v>223462.58</v>
      </c>
      <c r="S53" s="1" t="s">
        <v>275</v>
      </c>
    </row>
    <row r="54" spans="1:19" ht="15" customHeight="1">
      <c r="A54" s="1" t="s">
        <v>202</v>
      </c>
      <c r="B54" s="12"/>
      <c r="C54" s="1">
        <v>1</v>
      </c>
      <c r="D54" s="1" t="s">
        <v>247</v>
      </c>
      <c r="E54" s="2"/>
      <c r="M54" s="9"/>
      <c r="N54" s="1" t="s">
        <v>19</v>
      </c>
      <c r="O54" s="1">
        <v>1</v>
      </c>
      <c r="P54" s="2"/>
      <c r="Q54" s="5"/>
      <c r="R54" s="5"/>
      <c r="S54" s="5"/>
    </row>
    <row r="55" spans="1:16" ht="15" customHeight="1">
      <c r="A55" s="1" t="s">
        <v>196</v>
      </c>
      <c r="B55" s="12"/>
      <c r="C55" s="1">
        <v>1</v>
      </c>
      <c r="D55" s="1" t="s">
        <v>247</v>
      </c>
      <c r="E55" s="2"/>
      <c r="M55" s="9"/>
      <c r="N55" s="1" t="s">
        <v>19</v>
      </c>
      <c r="O55" s="1">
        <v>1</v>
      </c>
      <c r="P55" s="2"/>
    </row>
    <row r="56" spans="1:16" ht="15" customHeight="1">
      <c r="A56" s="1" t="s">
        <v>193</v>
      </c>
      <c r="B56" s="12"/>
      <c r="C56" s="1">
        <v>1</v>
      </c>
      <c r="D56" s="1" t="s">
        <v>247</v>
      </c>
      <c r="E56" s="2"/>
      <c r="M56" s="9"/>
      <c r="N56" s="1" t="s">
        <v>19</v>
      </c>
      <c r="O56" s="1">
        <v>1</v>
      </c>
      <c r="P56" s="2"/>
    </row>
    <row r="57" spans="1:19" ht="15" customHeight="1">
      <c r="A57" s="1" t="s">
        <v>191</v>
      </c>
      <c r="B57" s="12"/>
      <c r="C57" s="1">
        <v>1</v>
      </c>
      <c r="D57" s="1" t="s">
        <v>247</v>
      </c>
      <c r="E57" s="2"/>
      <c r="M57" s="9"/>
      <c r="N57" s="1" t="s">
        <v>19</v>
      </c>
      <c r="O57" s="1">
        <v>1</v>
      </c>
      <c r="P57" s="2"/>
      <c r="Q57" s="8"/>
      <c r="R57" s="8"/>
      <c r="S57" s="8"/>
    </row>
    <row r="58" spans="1:19" ht="15" customHeight="1">
      <c r="A58" s="1" t="s">
        <v>189</v>
      </c>
      <c r="B58" s="16"/>
      <c r="C58" s="1">
        <v>1</v>
      </c>
      <c r="D58" s="1" t="s">
        <v>247</v>
      </c>
      <c r="E58" s="2"/>
      <c r="M58" s="9"/>
      <c r="N58" s="1">
        <v>1</v>
      </c>
      <c r="O58" s="14"/>
      <c r="P58" s="9"/>
      <c r="Q58" s="19">
        <v>369234</v>
      </c>
      <c r="R58" s="11">
        <v>223462.58</v>
      </c>
      <c r="S58" s="1" t="s">
        <v>120</v>
      </c>
    </row>
    <row r="59" spans="1:19" ht="15" customHeight="1">
      <c r="A59" s="1" t="s">
        <v>181</v>
      </c>
      <c r="B59" s="1">
        <v>1</v>
      </c>
      <c r="C59" s="4"/>
      <c r="D59" s="5"/>
      <c r="N59" s="7"/>
      <c r="O59" s="1">
        <v>1</v>
      </c>
      <c r="P59" s="2"/>
      <c r="Q59" s="5"/>
      <c r="R59" s="5"/>
      <c r="S59" s="5"/>
    </row>
    <row r="60" spans="1:18" ht="15" customHeight="1">
      <c r="A60" s="1" t="s">
        <v>180</v>
      </c>
      <c r="B60" s="1">
        <v>1</v>
      </c>
      <c r="C60" s="10"/>
      <c r="D60" s="8"/>
      <c r="N60" s="9"/>
      <c r="O60" s="1">
        <v>1</v>
      </c>
      <c r="P60" s="2"/>
      <c r="R60" s="8"/>
    </row>
    <row r="61" spans="1:19" ht="15" customHeight="1">
      <c r="A61" s="1">
        <v>90</v>
      </c>
      <c r="B61" s="17"/>
      <c r="C61" s="1">
        <v>1</v>
      </c>
      <c r="D61" s="1" t="s">
        <v>187</v>
      </c>
      <c r="E61" s="2"/>
      <c r="N61" s="9"/>
      <c r="O61" s="1">
        <v>1</v>
      </c>
      <c r="P61" s="2"/>
      <c r="Q61" s="9"/>
      <c r="R61" s="21"/>
      <c r="S61" s="2"/>
    </row>
    <row r="62" spans="1:19" ht="15" customHeight="1">
      <c r="A62" s="1">
        <v>93</v>
      </c>
      <c r="B62" s="1">
        <v>1</v>
      </c>
      <c r="C62" s="4"/>
      <c r="D62" s="5"/>
      <c r="E62" s="8"/>
      <c r="N62" s="13"/>
      <c r="O62" s="1">
        <v>1</v>
      </c>
      <c r="P62" s="2"/>
      <c r="Q62" s="8"/>
      <c r="R62" s="6"/>
      <c r="S62" s="8"/>
    </row>
    <row r="63" spans="1:19" ht="15" customHeight="1">
      <c r="A63" s="1">
        <v>99</v>
      </c>
      <c r="B63" s="4"/>
      <c r="D63" s="9"/>
      <c r="E63" s="1">
        <v>1</v>
      </c>
      <c r="F63" s="2"/>
      <c r="M63" s="9"/>
      <c r="N63" s="1">
        <v>1</v>
      </c>
      <c r="O63" s="4"/>
      <c r="P63" s="9"/>
      <c r="Q63" s="19">
        <v>300000</v>
      </c>
      <c r="R63" s="19">
        <v>309600</v>
      </c>
      <c r="S63" s="1" t="s">
        <v>29</v>
      </c>
    </row>
    <row r="64" spans="1:19" ht="15" customHeight="1">
      <c r="A64" s="1">
        <v>99</v>
      </c>
      <c r="B64" s="2"/>
      <c r="C64" s="8"/>
      <c r="D64" s="13"/>
      <c r="E64" s="1">
        <v>1</v>
      </c>
      <c r="F64" s="2"/>
      <c r="M64" s="9"/>
      <c r="N64" s="1">
        <v>1</v>
      </c>
      <c r="O64" s="10"/>
      <c r="P64" s="9"/>
      <c r="Q64" s="19">
        <v>300000</v>
      </c>
      <c r="R64" s="19">
        <v>309600</v>
      </c>
      <c r="S64" s="1" t="s">
        <v>92</v>
      </c>
    </row>
    <row r="65" spans="1:19" ht="15" customHeight="1">
      <c r="A65" s="1">
        <v>101</v>
      </c>
      <c r="B65" s="16"/>
      <c r="C65" s="1">
        <v>1</v>
      </c>
      <c r="D65" s="1" t="s">
        <v>195</v>
      </c>
      <c r="E65" s="14"/>
      <c r="F65" s="8"/>
      <c r="G65" s="8"/>
      <c r="H65" s="8"/>
      <c r="I65" s="8"/>
      <c r="J65" s="8"/>
      <c r="K65" s="8"/>
      <c r="L65" s="8"/>
      <c r="M65" s="8"/>
      <c r="N65" s="18"/>
      <c r="O65" s="1">
        <v>1</v>
      </c>
      <c r="P65" s="10"/>
      <c r="Q65" s="6"/>
      <c r="R65" s="6"/>
      <c r="S65" s="5"/>
    </row>
    <row r="66" spans="1:19" ht="15" customHeight="1">
      <c r="A66" s="7"/>
      <c r="B66" s="1">
        <f>SUM(B2:B65)</f>
      </c>
      <c r="C66" s="1">
        <f>SUM(C2:C65)</f>
      </c>
      <c r="D66" s="1">
        <f>SUM(D2:D65)</f>
      </c>
      <c r="E66" s="1">
        <f>SUM(E2:E65)</f>
      </c>
      <c r="F66" s="1">
        <f>SUM(F2:F65)</f>
      </c>
      <c r="G66" s="1">
        <f>SUM(G2:G65)</f>
      </c>
      <c r="H66" s="1">
        <f>SUM(H2:H65)</f>
      </c>
      <c r="I66" s="1">
        <f>SUM(I2:I65)</f>
      </c>
      <c r="J66" s="1">
        <f>SUM(J2:J65)</f>
      </c>
      <c r="K66" s="1">
        <f>SUM(K2:K65)</f>
      </c>
      <c r="L66" s="1">
        <f>SUM(L2:L65)</f>
      </c>
      <c r="M66" s="1">
        <f>SUM(M2:M65)</f>
      </c>
      <c r="N66" s="1">
        <f>SUM(N2:N65)</f>
      </c>
      <c r="O66" s="1">
        <f>SUM(O2:O65)</f>
      </c>
      <c r="P66" s="11">
        <f>SUM(P2:P65)</f>
      </c>
      <c r="Q66" s="11">
        <f>SUM(Q2:Q65)</f>
      </c>
      <c r="R66" s="11">
        <f>SUM(R2:R65)</f>
      </c>
      <c r="S66" s="2"/>
    </row>
    <row r="67" spans="2:18" ht="15" customHeight="1">
      <c r="B67" s="5"/>
      <c r="C67" s="5"/>
      <c r="D67" s="5"/>
      <c r="E67" s="5"/>
      <c r="F67" s="5"/>
      <c r="G67" s="5"/>
      <c r="H67" s="5"/>
      <c r="I67" s="5"/>
      <c r="J67" s="5"/>
      <c r="K67" s="5"/>
      <c r="L67" s="5"/>
      <c r="M67" s="7"/>
      <c r="N67" s="1">
        <f>N66/64</f>
      </c>
      <c r="O67" s="1">
        <f>O66/64</f>
      </c>
      <c r="P67" s="15"/>
      <c r="Q67" s="1">
        <f>AVERAGE(Q2:Q65)</f>
      </c>
      <c r="R67" s="4"/>
    </row>
    <row r="68" spans="14:17" ht="15" customHeight="1">
      <c r="N68" s="5"/>
      <c r="O68" s="5"/>
      <c r="Q68" s="6"/>
    </row>
    <row r="69" spans="16:18" ht="15" customHeight="1">
      <c r="P69" s="9"/>
      <c r="Q69" s="1" t="s">
        <v>59</v>
      </c>
      <c r="R69" s="2"/>
    </row>
    <row r="70" spans="16:18" ht="15" customHeight="1">
      <c r="P70" s="9"/>
      <c r="Q70" s="1">
        <f>AVERAGE(Q48:Q58)</f>
      </c>
      <c r="R70" s="2"/>
    </row>
  </sheetData>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S10"/>
  <sheetViews>
    <sheetView workbookViewId="0" topLeftCell="A1"/>
  </sheetViews>
  <sheetFormatPr defaultColWidth="8.8515625" defaultRowHeight="15" customHeight="1"/>
  <cols>
    <col min="1" max="1" width="6.28125" style="0" customWidth="1"/>
    <col min="2" max="2" width="8.8515625" style="0" customWidth="1"/>
    <col min="3" max="3" width="10.28125" style="0" customWidth="1"/>
    <col min="4" max="4" width="8.8515625" style="0" hidden="1"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 t="s">
        <v>171</v>
      </c>
      <c r="B1" s="1" t="s">
        <v>143</v>
      </c>
      <c r="C1" s="1" t="s">
        <v>78</v>
      </c>
      <c r="D1" s="1" t="s">
        <v>257</v>
      </c>
      <c r="E1" s="1" t="s">
        <v>281</v>
      </c>
      <c r="F1" s="1" t="s">
        <v>259</v>
      </c>
      <c r="G1" s="1" t="s">
        <v>197</v>
      </c>
      <c r="H1" s="1" t="s">
        <v>253</v>
      </c>
      <c r="I1" s="1" t="s">
        <v>40</v>
      </c>
      <c r="J1" s="1" t="s">
        <v>38</v>
      </c>
      <c r="K1" s="1" t="s">
        <v>102</v>
      </c>
      <c r="L1" s="1" t="s">
        <v>61</v>
      </c>
      <c r="M1" s="1" t="s">
        <v>26</v>
      </c>
      <c r="N1" s="1" t="s">
        <v>283</v>
      </c>
      <c r="O1" s="1" t="s">
        <v>201</v>
      </c>
      <c r="P1" s="1" t="s">
        <v>122</v>
      </c>
      <c r="Q1" s="1" t="s">
        <v>167</v>
      </c>
      <c r="R1" s="1" t="s">
        <v>178</v>
      </c>
      <c r="S1" s="1" t="s">
        <v>88</v>
      </c>
    </row>
    <row r="2" spans="1:19" ht="15" customHeight="1">
      <c r="A2" s="1">
        <v>13</v>
      </c>
      <c r="B2" s="4"/>
      <c r="C2" s="6"/>
      <c r="D2" s="18"/>
      <c r="E2" s="1">
        <v>1</v>
      </c>
      <c r="F2" s="1">
        <v>1</v>
      </c>
      <c r="G2" s="1">
        <v>1</v>
      </c>
      <c r="H2" s="14"/>
      <c r="I2" s="5"/>
      <c r="J2" s="5"/>
      <c r="K2" s="5"/>
      <c r="L2" s="5"/>
      <c r="M2" s="5"/>
      <c r="N2" s="7"/>
      <c r="O2" s="1">
        <v>1</v>
      </c>
      <c r="P2" s="14"/>
      <c r="Q2" s="5"/>
      <c r="R2" s="5"/>
      <c r="S2" s="5"/>
    </row>
    <row r="3" spans="1:19" ht="15" customHeight="1">
      <c r="A3" s="1">
        <v>26</v>
      </c>
      <c r="B3" s="12"/>
      <c r="C3" s="1">
        <v>1</v>
      </c>
      <c r="D3" s="1" t="s">
        <v>25</v>
      </c>
      <c r="E3" s="14"/>
      <c r="F3" s="5"/>
      <c r="G3" s="7"/>
      <c r="H3" s="1">
        <v>1</v>
      </c>
      <c r="I3" s="2"/>
      <c r="K3" s="8"/>
      <c r="N3" s="9"/>
      <c r="O3" s="1">
        <v>1</v>
      </c>
      <c r="P3" s="11">
        <v>16233.73</v>
      </c>
      <c r="Q3" s="2"/>
      <c r="S3" s="8"/>
    </row>
    <row r="4" spans="1:19" ht="15" customHeight="1">
      <c r="A4" s="1">
        <v>32</v>
      </c>
      <c r="B4" s="10"/>
      <c r="C4" s="5"/>
      <c r="D4" s="7"/>
      <c r="E4" s="1">
        <v>1</v>
      </c>
      <c r="F4" s="2"/>
      <c r="G4" s="9"/>
      <c r="H4" s="1">
        <v>1</v>
      </c>
      <c r="I4" s="2"/>
      <c r="J4" s="9"/>
      <c r="K4" s="1">
        <v>1</v>
      </c>
      <c r="L4" s="2"/>
      <c r="N4" s="9"/>
      <c r="O4" s="1">
        <v>1</v>
      </c>
      <c r="P4" s="14"/>
      <c r="R4" s="9"/>
      <c r="S4" s="1" t="s">
        <v>75</v>
      </c>
    </row>
    <row r="5" spans="1:19" ht="15" customHeight="1">
      <c r="A5" s="1">
        <v>39</v>
      </c>
      <c r="B5" s="1">
        <v>1</v>
      </c>
      <c r="C5" s="2"/>
      <c r="E5" s="5"/>
      <c r="G5" s="9"/>
      <c r="H5" s="1">
        <v>1</v>
      </c>
      <c r="I5" s="2"/>
      <c r="K5" s="5"/>
      <c r="N5" s="13"/>
      <c r="O5" s="1">
        <v>1</v>
      </c>
      <c r="P5" s="11">
        <v>8095.89</v>
      </c>
      <c r="Q5" s="10"/>
      <c r="S5" s="6"/>
    </row>
    <row r="6" spans="1:19" ht="15" customHeight="1">
      <c r="A6" s="1">
        <v>54</v>
      </c>
      <c r="B6" s="1">
        <v>1</v>
      </c>
      <c r="C6" s="2"/>
      <c r="G6" s="9"/>
      <c r="H6" s="1">
        <v>1</v>
      </c>
      <c r="I6" s="2"/>
      <c r="M6" s="9"/>
      <c r="N6" s="1">
        <v>1</v>
      </c>
      <c r="O6" s="14"/>
      <c r="P6" s="18"/>
      <c r="Q6" s="19">
        <v>409064</v>
      </c>
      <c r="R6" s="12"/>
      <c r="S6" s="1" t="s">
        <v>284</v>
      </c>
    </row>
    <row r="7" spans="1:19" ht="15" customHeight="1">
      <c r="A7" s="1">
        <v>62</v>
      </c>
      <c r="B7" s="1">
        <v>1</v>
      </c>
      <c r="C7" s="2"/>
      <c r="H7" s="6"/>
      <c r="N7" s="7"/>
      <c r="O7" s="1">
        <v>1</v>
      </c>
      <c r="P7" s="1"/>
      <c r="Q7" s="1"/>
      <c r="R7" s="2"/>
      <c r="S7" s="5"/>
    </row>
    <row r="8" spans="1:18" ht="15" customHeight="1">
      <c r="A8" s="1">
        <v>71</v>
      </c>
      <c r="B8" s="1">
        <v>1</v>
      </c>
      <c r="C8" s="10"/>
      <c r="D8" s="8"/>
      <c r="E8" s="8"/>
      <c r="F8" s="8"/>
      <c r="G8" s="13"/>
      <c r="H8" s="1">
        <v>1</v>
      </c>
      <c r="I8" s="10"/>
      <c r="J8" s="8"/>
      <c r="K8" s="8"/>
      <c r="L8" s="8"/>
      <c r="M8" s="8"/>
      <c r="N8" s="13"/>
      <c r="O8" s="1">
        <v>1</v>
      </c>
      <c r="P8" s="11">
        <v>3094.11</v>
      </c>
      <c r="Q8" s="14"/>
      <c r="R8" s="8"/>
    </row>
    <row r="9" spans="1:19" ht="15" customHeight="1">
      <c r="A9" s="7"/>
      <c r="B9" s="1">
        <f>SUM(B2:B8)</f>
      </c>
      <c r="C9" s="1">
        <f>SUM(C2:C8)</f>
      </c>
      <c r="D9" s="1">
        <f>SUM(D2:D8)</f>
      </c>
      <c r="E9" s="1">
        <f>SUM(E2:E8)</f>
      </c>
      <c r="F9" s="1">
        <f>SUM(F2:F8)</f>
      </c>
      <c r="G9" s="1">
        <f>SUM(G2:G8)</f>
      </c>
      <c r="H9" s="1">
        <f>SUM(H2:H8)</f>
      </c>
      <c r="I9" s="1">
        <f>SUM(I2:I8)</f>
      </c>
      <c r="J9" s="1">
        <f>SUM(J2:J8)</f>
      </c>
      <c r="K9" s="1">
        <f>SUM(K2:K8)</f>
      </c>
      <c r="L9" s="1">
        <f>SUM(L2:L8)</f>
      </c>
      <c r="M9" s="1">
        <f>SUM(M2:M8)</f>
      </c>
      <c r="N9" s="1">
        <f>SUM(N2:N8)</f>
      </c>
      <c r="O9" s="1">
        <f>SUM(O2:O8)</f>
      </c>
      <c r="P9" s="11">
        <f>SUM(P2:P8)</f>
      </c>
      <c r="Q9" s="11">
        <f>SUM(Q2:Q8)</f>
      </c>
      <c r="R9" s="11">
        <f>SUM(R2:R8)</f>
      </c>
      <c r="S9" s="2"/>
    </row>
    <row r="10" spans="2:18" ht="15" customHeight="1">
      <c r="B10" s="5"/>
      <c r="C10" s="5"/>
      <c r="D10" s="5"/>
      <c r="E10" s="5"/>
      <c r="F10" s="5"/>
      <c r="G10" s="5"/>
      <c r="H10" s="5"/>
      <c r="I10" s="5"/>
      <c r="J10" s="5"/>
      <c r="K10" s="5"/>
      <c r="L10" s="5"/>
      <c r="M10" s="5"/>
      <c r="N10" s="5"/>
      <c r="O10" s="5"/>
      <c r="P10" s="5"/>
      <c r="Q10" s="5"/>
      <c r="R10" s="5"/>
    </row>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S18"/>
  <sheetViews>
    <sheetView workbookViewId="0" topLeftCell="A1"/>
  </sheetViews>
  <sheetFormatPr defaultColWidth="8.8515625" defaultRowHeight="15" customHeight="1"/>
  <cols>
    <col min="1" max="1" width="6.28125" style="0" customWidth="1"/>
    <col min="2" max="2" width="8.8515625" style="0" customWidth="1"/>
    <col min="3" max="3" width="10.28125" style="0" customWidth="1"/>
    <col min="4" max="4" width="8.8515625" style="0" hidden="1" customWidth="1"/>
    <col min="5" max="5" width="8.8515625" style="0" customWidth="1"/>
    <col min="6" max="6" width="16.28125" style="0" customWidth="1"/>
    <col min="7" max="7" width="14.8515625" style="0" customWidth="1"/>
    <col min="8" max="8" width="17.7109375" style="0" customWidth="1"/>
    <col min="9" max="9" width="15.8515625" style="0" customWidth="1"/>
    <col min="10" max="10" width="8.8515625" style="0" customWidth="1"/>
    <col min="11" max="11" width="5.7109375" style="0" customWidth="1"/>
    <col min="12" max="13" width="8.8515625" style="0" customWidth="1"/>
    <col min="14" max="14" width="8.140625" style="0" customWidth="1"/>
    <col min="15" max="15" width="9.00390625" style="0" customWidth="1"/>
    <col min="16" max="16" width="22.00390625" style="0" customWidth="1"/>
    <col min="17" max="17" width="18.57421875" style="0" customWidth="1"/>
    <col min="18" max="18" width="25.28125" style="0" customWidth="1"/>
    <col min="19" max="19" width="14.00390625" style="0" customWidth="1"/>
  </cols>
  <sheetData>
    <row r="1" spans="1:19" ht="15" customHeight="1">
      <c r="A1" s="1" t="s">
        <v>171</v>
      </c>
      <c r="B1" s="1" t="s">
        <v>143</v>
      </c>
      <c r="C1" s="1" t="s">
        <v>78</v>
      </c>
      <c r="D1" s="1" t="s">
        <v>257</v>
      </c>
      <c r="E1" s="1" t="s">
        <v>281</v>
      </c>
      <c r="F1" s="1" t="s">
        <v>259</v>
      </c>
      <c r="G1" s="1" t="s">
        <v>197</v>
      </c>
      <c r="H1" s="1" t="s">
        <v>253</v>
      </c>
      <c r="I1" s="1" t="s">
        <v>40</v>
      </c>
      <c r="J1" s="1" t="s">
        <v>38</v>
      </c>
      <c r="K1" s="1" t="s">
        <v>102</v>
      </c>
      <c r="L1" s="1" t="s">
        <v>61</v>
      </c>
      <c r="M1" s="1" t="s">
        <v>26</v>
      </c>
      <c r="N1" s="1" t="s">
        <v>283</v>
      </c>
      <c r="O1" s="1" t="s">
        <v>201</v>
      </c>
      <c r="P1" s="1" t="s">
        <v>122</v>
      </c>
      <c r="Q1" s="1" t="s">
        <v>167</v>
      </c>
      <c r="R1" s="1" t="s">
        <v>178</v>
      </c>
      <c r="S1" s="1" t="s">
        <v>88</v>
      </c>
    </row>
    <row r="2" spans="1:19" ht="15" customHeight="1">
      <c r="A2" s="1" t="s">
        <v>211</v>
      </c>
      <c r="B2" s="4"/>
      <c r="C2" s="5"/>
      <c r="D2" s="5"/>
      <c r="E2" s="5"/>
      <c r="F2" s="5"/>
      <c r="G2" s="5"/>
      <c r="H2" s="5"/>
      <c r="I2" s="5"/>
      <c r="J2" s="7"/>
      <c r="K2" s="1">
        <v>1</v>
      </c>
      <c r="L2" s="4"/>
      <c r="M2" s="7"/>
      <c r="N2" s="1">
        <v>1</v>
      </c>
      <c r="O2" s="15"/>
      <c r="P2" s="11"/>
      <c r="Q2" s="11">
        <v>2835806</v>
      </c>
      <c r="R2" s="15"/>
      <c r="S2" s="1" t="s">
        <v>140</v>
      </c>
    </row>
    <row r="3" spans="1:19" ht="15" customHeight="1">
      <c r="A3" s="1" t="s">
        <v>209</v>
      </c>
      <c r="B3" s="2"/>
      <c r="J3" s="9"/>
      <c r="K3" s="1">
        <v>1</v>
      </c>
      <c r="L3" s="2"/>
      <c r="M3" s="9"/>
      <c r="N3" s="1">
        <v>1</v>
      </c>
      <c r="O3" s="16"/>
      <c r="P3" s="11"/>
      <c r="Q3" s="11">
        <v>2566636</v>
      </c>
      <c r="R3" s="12"/>
      <c r="S3" s="1" t="s">
        <v>140</v>
      </c>
    </row>
    <row r="4" spans="1:19" ht="15" customHeight="1">
      <c r="A4" s="1" t="s">
        <v>210</v>
      </c>
      <c r="B4" s="2"/>
      <c r="H4" s="8"/>
      <c r="I4" s="8"/>
      <c r="J4" s="9"/>
      <c r="K4" s="1">
        <v>1</v>
      </c>
      <c r="L4" s="2"/>
      <c r="N4" s="7"/>
      <c r="O4" s="1">
        <v>1</v>
      </c>
      <c r="P4" s="11"/>
      <c r="Q4" s="11"/>
      <c r="R4" s="2"/>
      <c r="S4" s="5"/>
    </row>
    <row r="5" spans="1:19" ht="15" customHeight="1">
      <c r="A5" s="1">
        <v>20</v>
      </c>
      <c r="B5" s="2"/>
      <c r="E5" s="8"/>
      <c r="G5" s="9"/>
      <c r="H5" s="1">
        <v>1</v>
      </c>
      <c r="I5" s="1">
        <v>1</v>
      </c>
      <c r="J5" s="12"/>
      <c r="K5" s="1">
        <v>1</v>
      </c>
      <c r="L5" s="2"/>
      <c r="N5" s="9"/>
      <c r="O5" s="1">
        <v>1</v>
      </c>
      <c r="P5" s="11">
        <v>6744.75</v>
      </c>
      <c r="Q5" s="4"/>
      <c r="S5" s="8"/>
    </row>
    <row r="6" spans="1:19" ht="15" customHeight="1">
      <c r="A6" s="1">
        <v>32</v>
      </c>
      <c r="B6" s="2"/>
      <c r="D6" s="9"/>
      <c r="E6" s="1">
        <v>1</v>
      </c>
      <c r="F6" s="2"/>
      <c r="G6" s="9"/>
      <c r="H6" s="1">
        <v>1</v>
      </c>
      <c r="I6" s="4"/>
      <c r="J6" s="9"/>
      <c r="K6" s="1">
        <v>1</v>
      </c>
      <c r="L6" s="2"/>
      <c r="N6" s="9"/>
      <c r="O6" s="1">
        <v>1</v>
      </c>
      <c r="P6" s="14"/>
      <c r="R6" s="9"/>
      <c r="S6" s="1" t="s">
        <v>75</v>
      </c>
    </row>
    <row r="7" spans="1:19" ht="15" customHeight="1">
      <c r="A7" s="1">
        <v>33</v>
      </c>
      <c r="B7" s="2"/>
      <c r="E7" s="5"/>
      <c r="G7" s="9"/>
      <c r="H7" s="1">
        <v>1</v>
      </c>
      <c r="I7" s="2"/>
      <c r="J7" s="9"/>
      <c r="K7" s="1">
        <v>1</v>
      </c>
      <c r="L7" s="2"/>
      <c r="N7" s="9"/>
      <c r="O7" s="1">
        <v>1</v>
      </c>
      <c r="P7" s="11">
        <v>5092.95</v>
      </c>
      <c r="Q7" s="2"/>
      <c r="S7" s="5"/>
    </row>
    <row r="8" spans="1:17" ht="15" customHeight="1">
      <c r="A8" s="1">
        <v>35</v>
      </c>
      <c r="B8" s="2"/>
      <c r="H8" s="5"/>
      <c r="J8" s="9"/>
      <c r="K8" s="1">
        <v>1</v>
      </c>
      <c r="L8" s="2"/>
      <c r="N8" s="9"/>
      <c r="O8" s="1">
        <v>1</v>
      </c>
      <c r="P8" s="11">
        <v>13111.11</v>
      </c>
      <c r="Q8" s="2"/>
    </row>
    <row r="9" spans="1:17" ht="15" customHeight="1">
      <c r="A9" s="1">
        <v>38</v>
      </c>
      <c r="B9" s="2"/>
      <c r="J9" s="13"/>
      <c r="K9" s="1">
        <v>1</v>
      </c>
      <c r="L9" s="2"/>
      <c r="N9" s="9"/>
      <c r="O9" s="1">
        <v>1</v>
      </c>
      <c r="P9" s="11">
        <v>6980.05</v>
      </c>
      <c r="Q9" s="2"/>
    </row>
    <row r="10" spans="1:19" ht="15" customHeight="1">
      <c r="A10" s="1">
        <v>40</v>
      </c>
      <c r="B10" s="2"/>
      <c r="I10" s="9"/>
      <c r="J10" s="1">
        <v>1</v>
      </c>
      <c r="K10" s="1">
        <v>1</v>
      </c>
      <c r="L10" s="2"/>
      <c r="N10" s="13"/>
      <c r="O10" s="1">
        <v>1</v>
      </c>
      <c r="P10" s="11">
        <v>3610.66</v>
      </c>
      <c r="Q10" s="10"/>
      <c r="S10" s="8"/>
    </row>
    <row r="11" spans="1:19" ht="15" customHeight="1">
      <c r="A11" s="1">
        <v>50</v>
      </c>
      <c r="B11" s="2"/>
      <c r="J11" s="7"/>
      <c r="K11" s="1">
        <v>1</v>
      </c>
      <c r="L11" s="2"/>
      <c r="M11" s="9"/>
      <c r="N11" s="1">
        <v>1</v>
      </c>
      <c r="O11" s="14"/>
      <c r="P11" s="18"/>
      <c r="Q11" s="11">
        <v>351173</v>
      </c>
      <c r="R11" s="12"/>
      <c r="S11" s="1" t="s">
        <v>69</v>
      </c>
    </row>
    <row r="12" spans="1:19" ht="15" customHeight="1">
      <c r="A12" s="1">
        <v>58</v>
      </c>
      <c r="B12" s="2"/>
      <c r="J12" s="9"/>
      <c r="K12" s="1">
        <v>1</v>
      </c>
      <c r="L12" s="2"/>
      <c r="N12" s="7"/>
      <c r="O12" s="1">
        <v>1</v>
      </c>
      <c r="P12" s="11">
        <v>2021.22</v>
      </c>
      <c r="Q12" s="4"/>
      <c r="S12" s="5"/>
    </row>
    <row r="13" spans="1:16" ht="15" customHeight="1">
      <c r="A13" s="1">
        <v>80</v>
      </c>
      <c r="B13" s="2"/>
      <c r="H13" s="8"/>
      <c r="J13" s="9"/>
      <c r="K13" s="1">
        <v>1</v>
      </c>
      <c r="L13" s="2"/>
      <c r="N13" s="9"/>
      <c r="O13" s="1">
        <v>1</v>
      </c>
      <c r="P13" s="4"/>
    </row>
    <row r="14" spans="1:16" ht="15" customHeight="1">
      <c r="A14" s="1">
        <v>91</v>
      </c>
      <c r="B14" s="2"/>
      <c r="G14" s="9"/>
      <c r="H14" s="1">
        <v>1</v>
      </c>
      <c r="I14" s="2"/>
      <c r="J14" s="9"/>
      <c r="K14" s="1">
        <v>1</v>
      </c>
      <c r="L14" s="2"/>
      <c r="N14" s="9"/>
      <c r="O14" s="1">
        <v>1</v>
      </c>
      <c r="P14" s="2"/>
    </row>
    <row r="15" spans="1:18" ht="15" customHeight="1">
      <c r="A15" s="1">
        <v>102</v>
      </c>
      <c r="B15" s="10"/>
      <c r="C15" s="8"/>
      <c r="D15" s="8"/>
      <c r="E15" s="8"/>
      <c r="F15" s="8"/>
      <c r="G15" s="8"/>
      <c r="H15" s="6"/>
      <c r="I15" s="8"/>
      <c r="J15" s="13"/>
      <c r="K15" s="1">
        <v>1</v>
      </c>
      <c r="L15" s="10"/>
      <c r="M15" s="8"/>
      <c r="N15" s="13"/>
      <c r="O15" s="1">
        <v>1</v>
      </c>
      <c r="P15" s="10"/>
      <c r="Q15" s="8"/>
      <c r="R15" s="8"/>
    </row>
    <row r="16" spans="1:19" ht="15" customHeight="1">
      <c r="A16" s="7"/>
      <c r="B16" s="1">
        <f>SUM(B2:B15)</f>
      </c>
      <c r="C16" s="1">
        <f>SUM(C2:C15)</f>
      </c>
      <c r="D16" s="1">
        <f>SUM(D2:D15)</f>
      </c>
      <c r="E16" s="1">
        <f>SUM(E2:E15)</f>
      </c>
      <c r="F16" s="1">
        <f>SUM(F2:F15)</f>
      </c>
      <c r="G16" s="1">
        <f>SUM(G2:G15)</f>
      </c>
      <c r="H16" s="1">
        <f>SUM(H2:H15)</f>
      </c>
      <c r="I16" s="1">
        <f>SUM(I2:I15)</f>
      </c>
      <c r="J16" s="1">
        <f>SUM(J2:J15)</f>
      </c>
      <c r="K16" s="1">
        <f>SUM(K2:K15)</f>
      </c>
      <c r="L16" s="1">
        <f>SUM(L2:L15)</f>
      </c>
      <c r="M16" s="1">
        <f>SUM(M2:M15)</f>
      </c>
      <c r="N16" s="1">
        <f>SUM(N2:N15)</f>
      </c>
      <c r="O16" s="1">
        <f>SUM(O2:O15)</f>
      </c>
      <c r="P16" s="11">
        <f>SUM(P2:P15)</f>
      </c>
      <c r="Q16" s="11">
        <f>SUM(Q2:Q15)</f>
      </c>
      <c r="R16" s="11">
        <f>SUM(R2:R15)</f>
      </c>
      <c r="S16" s="2"/>
    </row>
    <row r="17" spans="2:18" ht="15" customHeight="1">
      <c r="B17" s="5"/>
      <c r="C17" s="5"/>
      <c r="D17" s="5"/>
      <c r="E17" s="5"/>
      <c r="F17" s="5"/>
      <c r="G17" s="5"/>
      <c r="H17" s="5"/>
      <c r="I17" s="5"/>
      <c r="J17" s="5"/>
      <c r="K17" s="5"/>
      <c r="L17" s="5"/>
      <c r="M17" s="7"/>
      <c r="N17" s="1">
        <f>N16/14</f>
      </c>
      <c r="O17" s="15"/>
      <c r="P17" s="1">
        <f>AVERAGE(P2:P15)</f>
      </c>
      <c r="Q17" s="1">
        <f>AVERAGE(Q2:Q15)</f>
      </c>
      <c r="R17" s="4"/>
    </row>
    <row r="18" spans="14:17" ht="15" customHeight="1">
      <c r="N18" s="5"/>
      <c r="P18" s="5"/>
      <c r="Q18" s="5"/>
    </row>
    <row r="19" ht="15" customHeight="1"/>
    <row r="20" ht="15" customHeight="1"/>
  </sheetData>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Z34"/>
  <sheetViews>
    <sheetView workbookViewId="0" topLeftCell="A1"/>
  </sheetViews>
  <sheetFormatPr defaultColWidth="9.140625" defaultRowHeight="15" customHeight="1"/>
  <cols>
    <col min="1" max="23" width="9.140625" style="0" customWidth="1"/>
    <col min="24" max="24" width="15.28125" style="0" customWidth="1"/>
    <col min="25" max="25" width="12.7109375" style="0" customWidth="1"/>
    <col min="26" max="26" width="9.140625" style="0" customWidth="1"/>
  </cols>
  <sheetData>
    <row r="1" spans="1:26" ht="15" customHeight="1">
      <c r="A1" s="1" t="s">
        <v>171</v>
      </c>
      <c r="B1" s="1" t="s">
        <v>19</v>
      </c>
      <c r="C1" s="1" t="s">
        <v>148</v>
      </c>
      <c r="D1" s="1" t="s">
        <v>173</v>
      </c>
      <c r="E1" s="1" t="s">
        <v>246</v>
      </c>
      <c r="F1" s="1" t="s">
        <v>213</v>
      </c>
      <c r="G1" s="1" t="s">
        <v>143</v>
      </c>
      <c r="H1" s="1" t="s">
        <v>78</v>
      </c>
      <c r="I1" s="1" t="s">
        <v>257</v>
      </c>
      <c r="J1" s="1" t="s">
        <v>281</v>
      </c>
      <c r="K1" s="1" t="s">
        <v>259</v>
      </c>
      <c r="L1" s="1" t="s">
        <v>197</v>
      </c>
      <c r="M1" s="1" t="s">
        <v>253</v>
      </c>
      <c r="N1" s="1" t="s">
        <v>40</v>
      </c>
      <c r="O1" s="1" t="s">
        <v>38</v>
      </c>
      <c r="P1" s="1" t="s">
        <v>102</v>
      </c>
      <c r="Q1" s="1" t="s">
        <v>61</v>
      </c>
      <c r="R1" s="1" t="s">
        <v>26</v>
      </c>
      <c r="S1" s="1" t="s">
        <v>56</v>
      </c>
      <c r="T1" s="1" t="s">
        <v>224</v>
      </c>
      <c r="U1" s="1" t="s">
        <v>283</v>
      </c>
      <c r="V1" s="1" t="s">
        <v>201</v>
      </c>
      <c r="W1" s="1" t="s">
        <v>122</v>
      </c>
      <c r="X1" s="1" t="s">
        <v>167</v>
      </c>
      <c r="Y1" s="1" t="s">
        <v>178</v>
      </c>
      <c r="Z1" s="1" t="s">
        <v>88</v>
      </c>
    </row>
    <row r="2" spans="1:26" ht="15" customHeight="1">
      <c r="A2" s="1">
        <v>44</v>
      </c>
      <c r="B2" s="1" t="s">
        <v>20</v>
      </c>
      <c r="C2" s="3">
        <v>38740</v>
      </c>
      <c r="D2" s="3">
        <v>40239</v>
      </c>
      <c r="E2" s="1" t="s">
        <v>28</v>
      </c>
      <c r="F2" s="1" t="s">
        <v>121</v>
      </c>
      <c r="G2" s="15"/>
      <c r="H2" s="1">
        <v>1</v>
      </c>
      <c r="I2" s="1" t="s">
        <v>14</v>
      </c>
      <c r="J2" s="4"/>
      <c r="K2" s="5"/>
      <c r="L2" s="5"/>
      <c r="M2" s="5"/>
      <c r="N2" s="5"/>
      <c r="O2" s="5"/>
      <c r="P2" s="5"/>
      <c r="Q2" s="5"/>
      <c r="R2" s="5"/>
      <c r="S2" s="5"/>
      <c r="T2" s="7"/>
      <c r="U2" s="1">
        <v>1</v>
      </c>
      <c r="V2" s="4"/>
      <c r="W2" s="7"/>
      <c r="X2" s="11">
        <v>65601.05</v>
      </c>
      <c r="Y2" s="19">
        <v>150685</v>
      </c>
      <c r="Z2" s="1" t="s">
        <v>134</v>
      </c>
    </row>
    <row r="3" spans="1:26" ht="15" customHeight="1">
      <c r="A3" s="1" t="s">
        <v>103</v>
      </c>
      <c r="B3" s="1" t="s">
        <v>129</v>
      </c>
      <c r="C3" s="3">
        <v>38740</v>
      </c>
      <c r="D3" s="3">
        <v>40239</v>
      </c>
      <c r="E3" s="1" t="s">
        <v>28</v>
      </c>
      <c r="F3" s="1" t="s">
        <v>121</v>
      </c>
      <c r="G3" s="12"/>
      <c r="H3" s="1">
        <v>1</v>
      </c>
      <c r="I3" s="1" t="s">
        <v>14</v>
      </c>
      <c r="J3" s="2"/>
      <c r="T3" s="9"/>
      <c r="U3" s="1">
        <v>1</v>
      </c>
      <c r="V3" s="10"/>
      <c r="W3" s="9"/>
      <c r="X3" s="11">
        <v>46173.33</v>
      </c>
      <c r="Y3" s="19">
        <v>150685</v>
      </c>
      <c r="Z3" s="1" t="s">
        <v>114</v>
      </c>
    </row>
    <row r="4" spans="1:26" ht="15" customHeight="1">
      <c r="A4" s="1" t="s">
        <v>101</v>
      </c>
      <c r="B4" s="1" t="s">
        <v>258</v>
      </c>
      <c r="C4" s="3">
        <v>38740</v>
      </c>
      <c r="D4" s="3">
        <v>40239</v>
      </c>
      <c r="E4" s="1" t="s">
        <v>28</v>
      </c>
      <c r="F4" s="1" t="s">
        <v>121</v>
      </c>
      <c r="G4" s="12"/>
      <c r="H4" s="1">
        <v>1</v>
      </c>
      <c r="I4" s="1" t="s">
        <v>14</v>
      </c>
      <c r="J4" s="2"/>
      <c r="U4" s="7"/>
      <c r="V4" s="1">
        <v>1</v>
      </c>
      <c r="W4" s="2"/>
      <c r="X4" s="5"/>
      <c r="Y4" s="5"/>
      <c r="Z4" s="5"/>
    </row>
    <row r="5" spans="1:23" ht="15" customHeight="1">
      <c r="A5" s="1" t="s">
        <v>100</v>
      </c>
      <c r="B5" s="1" t="s">
        <v>71</v>
      </c>
      <c r="C5" s="3">
        <v>38740</v>
      </c>
      <c r="D5" s="3">
        <v>40239</v>
      </c>
      <c r="E5" s="1" t="s">
        <v>28</v>
      </c>
      <c r="F5" s="1" t="s">
        <v>121</v>
      </c>
      <c r="G5" s="12"/>
      <c r="H5" s="1">
        <v>1</v>
      </c>
      <c r="I5" s="1" t="s">
        <v>14</v>
      </c>
      <c r="J5" s="2"/>
      <c r="U5" s="9"/>
      <c r="V5" s="1">
        <v>1</v>
      </c>
      <c r="W5" s="2"/>
    </row>
    <row r="6" spans="1:23" ht="15" customHeight="1">
      <c r="A6" s="1" t="s">
        <v>107</v>
      </c>
      <c r="B6" s="1" t="s">
        <v>46</v>
      </c>
      <c r="C6" s="3">
        <v>38740</v>
      </c>
      <c r="D6" s="3">
        <v>40239</v>
      </c>
      <c r="E6" s="1" t="s">
        <v>28</v>
      </c>
      <c r="F6" s="1" t="s">
        <v>121</v>
      </c>
      <c r="G6" s="12"/>
      <c r="H6" s="1">
        <v>1</v>
      </c>
      <c r="I6" s="1" t="s">
        <v>14</v>
      </c>
      <c r="J6" s="2"/>
      <c r="U6" s="9"/>
      <c r="V6" s="1">
        <v>1</v>
      </c>
      <c r="W6" s="2"/>
    </row>
    <row r="7" spans="1:23" ht="15" customHeight="1">
      <c r="A7" s="1" t="s">
        <v>106</v>
      </c>
      <c r="B7" s="1" t="s">
        <v>12</v>
      </c>
      <c r="C7" s="3">
        <v>38740</v>
      </c>
      <c r="D7" s="3">
        <v>40239</v>
      </c>
      <c r="E7" s="1" t="s">
        <v>28</v>
      </c>
      <c r="F7" s="1" t="s">
        <v>121</v>
      </c>
      <c r="G7" s="12"/>
      <c r="H7" s="1">
        <v>1</v>
      </c>
      <c r="I7" s="1" t="s">
        <v>14</v>
      </c>
      <c r="J7" s="2"/>
      <c r="U7" s="9"/>
      <c r="V7" s="1">
        <v>1</v>
      </c>
      <c r="W7" s="2"/>
    </row>
    <row r="8" spans="1:23" ht="15" customHeight="1">
      <c r="A8" s="1" t="s">
        <v>104</v>
      </c>
      <c r="B8" s="1" t="s">
        <v>1</v>
      </c>
      <c r="C8" s="3">
        <v>38740</v>
      </c>
      <c r="D8" s="3">
        <v>40239</v>
      </c>
      <c r="E8" s="1" t="s">
        <v>28</v>
      </c>
      <c r="F8" s="1" t="s">
        <v>121</v>
      </c>
      <c r="G8" s="16"/>
      <c r="H8" s="1">
        <v>1</v>
      </c>
      <c r="I8" s="1" t="s">
        <v>14</v>
      </c>
      <c r="J8" s="2"/>
      <c r="U8" s="9"/>
      <c r="V8" s="1">
        <v>1</v>
      </c>
      <c r="W8" s="2"/>
    </row>
    <row r="9" spans="1:23" ht="15" customHeight="1">
      <c r="A9" s="1">
        <v>45</v>
      </c>
      <c r="B9" s="1" t="s">
        <v>137</v>
      </c>
      <c r="C9" s="3">
        <v>38748</v>
      </c>
      <c r="D9" s="3">
        <v>39573</v>
      </c>
      <c r="E9" s="1" t="s">
        <v>28</v>
      </c>
      <c r="F9" s="1" t="s">
        <v>186</v>
      </c>
      <c r="G9" s="1">
        <v>1</v>
      </c>
      <c r="H9" s="14"/>
      <c r="I9" s="6"/>
      <c r="U9" s="9"/>
      <c r="V9" s="1">
        <v>1</v>
      </c>
      <c r="W9" s="2"/>
    </row>
    <row r="10" spans="1:23" ht="15" customHeight="1">
      <c r="A10" s="1">
        <v>46</v>
      </c>
      <c r="B10" s="1" t="s">
        <v>208</v>
      </c>
      <c r="C10" s="3">
        <v>38889</v>
      </c>
      <c r="D10" s="3">
        <v>39966</v>
      </c>
      <c r="E10" s="1" t="s">
        <v>28</v>
      </c>
      <c r="F10" s="1" t="s">
        <v>33</v>
      </c>
      <c r="G10" s="1">
        <v>1</v>
      </c>
      <c r="H10" s="1">
        <v>1</v>
      </c>
      <c r="I10" s="1" t="s">
        <v>41</v>
      </c>
      <c r="J10" s="2"/>
      <c r="U10" s="9"/>
      <c r="V10" s="1">
        <v>1</v>
      </c>
      <c r="W10" s="10"/>
    </row>
    <row r="11" spans="1:24" ht="15" customHeight="1">
      <c r="A11" s="1">
        <v>47</v>
      </c>
      <c r="B11" s="1" t="s">
        <v>249</v>
      </c>
      <c r="C11" s="3">
        <v>38889</v>
      </c>
      <c r="D11" s="3">
        <v>40032</v>
      </c>
      <c r="E11" s="1" t="s">
        <v>28</v>
      </c>
      <c r="F11" s="1" t="s">
        <v>33</v>
      </c>
      <c r="G11" s="1">
        <v>1</v>
      </c>
      <c r="H11" s="4"/>
      <c r="I11" s="5"/>
      <c r="K11" s="8"/>
      <c r="L11" s="8"/>
      <c r="U11" s="9"/>
      <c r="V11" s="1">
        <v>1</v>
      </c>
      <c r="W11" s="11">
        <v>9396.07</v>
      </c>
      <c r="X11" s="2"/>
    </row>
    <row r="12" spans="1:26" ht="15" customHeight="1">
      <c r="A12" s="1">
        <v>48</v>
      </c>
      <c r="B12" s="1" t="s">
        <v>39</v>
      </c>
      <c r="C12" s="3">
        <v>38904</v>
      </c>
      <c r="D12" s="3">
        <v>39982</v>
      </c>
      <c r="E12" s="1" t="s">
        <v>28</v>
      </c>
      <c r="F12" s="1" t="s">
        <v>277</v>
      </c>
      <c r="G12" s="4"/>
      <c r="J12" s="9"/>
      <c r="K12" s="1">
        <v>1</v>
      </c>
      <c r="L12" s="1">
        <v>1</v>
      </c>
      <c r="M12" s="2"/>
      <c r="P12" s="8"/>
      <c r="U12" s="13"/>
      <c r="V12" s="1">
        <v>1</v>
      </c>
      <c r="W12" s="4"/>
      <c r="X12" s="8"/>
      <c r="Z12" s="8"/>
    </row>
    <row r="13" spans="1:26" ht="15" customHeight="1">
      <c r="A13" s="1">
        <v>50</v>
      </c>
      <c r="B13" s="1" t="s">
        <v>212</v>
      </c>
      <c r="C13" s="3">
        <v>39175</v>
      </c>
      <c r="D13" s="3">
        <v>39861</v>
      </c>
      <c r="E13" s="1" t="s">
        <v>28</v>
      </c>
      <c r="F13" s="1" t="s">
        <v>277</v>
      </c>
      <c r="G13" s="2"/>
      <c r="H13" s="8"/>
      <c r="I13" s="8"/>
      <c r="K13" s="5"/>
      <c r="L13" s="5"/>
      <c r="O13" s="9"/>
      <c r="P13" s="1">
        <v>1</v>
      </c>
      <c r="Q13" s="2"/>
      <c r="T13" s="9"/>
      <c r="U13" s="1">
        <v>1</v>
      </c>
      <c r="V13" s="4"/>
      <c r="W13" s="9"/>
      <c r="X13" s="11">
        <v>351173</v>
      </c>
      <c r="Y13" s="16"/>
      <c r="Z13" s="1" t="s">
        <v>69</v>
      </c>
    </row>
    <row r="14" spans="1:26" ht="15" customHeight="1">
      <c r="A14" s="1">
        <v>51</v>
      </c>
      <c r="B14" s="1" t="s">
        <v>250</v>
      </c>
      <c r="C14" s="3">
        <v>39302</v>
      </c>
      <c r="D14" s="3">
        <v>40304</v>
      </c>
      <c r="E14" s="1" t="s">
        <v>28</v>
      </c>
      <c r="F14" s="1" t="s">
        <v>220</v>
      </c>
      <c r="G14" s="16"/>
      <c r="H14" s="1">
        <v>1</v>
      </c>
      <c r="I14" s="1" t="s">
        <v>241</v>
      </c>
      <c r="J14" s="2"/>
      <c r="P14" s="5"/>
      <c r="T14" s="9"/>
      <c r="U14" s="1">
        <v>1</v>
      </c>
      <c r="V14" s="2"/>
      <c r="W14" s="9"/>
      <c r="X14" s="11">
        <v>67088.08</v>
      </c>
      <c r="Y14" s="19">
        <v>57500</v>
      </c>
      <c r="Z14" s="1" t="s">
        <v>119</v>
      </c>
    </row>
    <row r="15" spans="1:26" ht="15" customHeight="1">
      <c r="A15" s="1">
        <v>87</v>
      </c>
      <c r="B15" s="1" t="s">
        <v>234</v>
      </c>
      <c r="C15" s="3">
        <v>38370</v>
      </c>
      <c r="D15" s="3">
        <v>39407</v>
      </c>
      <c r="E15" s="1" t="s">
        <v>28</v>
      </c>
      <c r="F15" s="1" t="s">
        <v>161</v>
      </c>
      <c r="G15" s="1">
        <v>1</v>
      </c>
      <c r="H15" s="14"/>
      <c r="I15" s="6"/>
      <c r="T15" s="9"/>
      <c r="U15" s="1">
        <v>1</v>
      </c>
      <c r="V15" s="2"/>
      <c r="W15" s="9"/>
      <c r="X15" s="11">
        <v>511305.71</v>
      </c>
      <c r="Y15" s="17"/>
      <c r="Z15" s="1" t="s">
        <v>166</v>
      </c>
    </row>
    <row r="16" spans="1:26" ht="15" customHeight="1">
      <c r="A16" s="1" t="s">
        <v>200</v>
      </c>
      <c r="B16" s="1" t="s">
        <v>223</v>
      </c>
      <c r="C16" s="3">
        <v>38457</v>
      </c>
      <c r="D16" s="3">
        <v>40288</v>
      </c>
      <c r="E16" s="1" t="s">
        <v>28</v>
      </c>
      <c r="F16" s="1" t="s">
        <v>162</v>
      </c>
      <c r="G16" s="15"/>
      <c r="H16" s="1">
        <v>1</v>
      </c>
      <c r="I16" s="1" t="s">
        <v>247</v>
      </c>
      <c r="J16" s="2"/>
      <c r="T16" s="9"/>
      <c r="U16" s="1">
        <v>1</v>
      </c>
      <c r="V16" s="2"/>
      <c r="W16" s="9"/>
      <c r="X16" s="19">
        <v>285445</v>
      </c>
      <c r="Y16" s="11">
        <v>223462.58</v>
      </c>
      <c r="Z16" s="1" t="s">
        <v>145</v>
      </c>
    </row>
    <row r="17" spans="1:26" ht="15" customHeight="1">
      <c r="A17" s="1" t="s">
        <v>199</v>
      </c>
      <c r="B17" s="1" t="s">
        <v>188</v>
      </c>
      <c r="C17" s="3">
        <v>38457</v>
      </c>
      <c r="D17" s="3">
        <v>40288</v>
      </c>
      <c r="E17" s="1" t="s">
        <v>28</v>
      </c>
      <c r="F17" s="1" t="s">
        <v>162</v>
      </c>
      <c r="G17" s="12"/>
      <c r="H17" s="1">
        <v>1</v>
      </c>
      <c r="I17" s="1" t="s">
        <v>247</v>
      </c>
      <c r="J17" s="2"/>
      <c r="T17" s="9"/>
      <c r="U17" s="1">
        <v>1</v>
      </c>
      <c r="V17" s="2"/>
      <c r="W17" s="9"/>
      <c r="X17" s="19">
        <v>183924</v>
      </c>
      <c r="Y17" s="11">
        <v>223462.58</v>
      </c>
      <c r="Z17" s="1" t="s">
        <v>22</v>
      </c>
    </row>
    <row r="18" spans="1:26" ht="15" customHeight="1">
      <c r="A18" s="1" t="s">
        <v>198</v>
      </c>
      <c r="B18" s="1" t="s">
        <v>136</v>
      </c>
      <c r="C18" s="3">
        <v>38457</v>
      </c>
      <c r="D18" s="3">
        <v>40288</v>
      </c>
      <c r="E18" s="1" t="s">
        <v>28</v>
      </c>
      <c r="F18" s="1" t="s">
        <v>162</v>
      </c>
      <c r="G18" s="12"/>
      <c r="H18" s="1">
        <v>1</v>
      </c>
      <c r="I18" s="1" t="s">
        <v>247</v>
      </c>
      <c r="J18" s="2"/>
      <c r="T18" s="9"/>
      <c r="U18" s="1">
        <v>1</v>
      </c>
      <c r="V18" s="2"/>
      <c r="W18" s="9"/>
      <c r="X18" s="19">
        <v>264859</v>
      </c>
      <c r="Y18" s="11">
        <v>223462.58</v>
      </c>
      <c r="Z18" s="1" t="s">
        <v>214</v>
      </c>
    </row>
    <row r="19" spans="1:26" ht="15" customHeight="1">
      <c r="A19" s="1" t="s">
        <v>206</v>
      </c>
      <c r="B19" s="1" t="s">
        <v>74</v>
      </c>
      <c r="C19" s="3">
        <v>38457</v>
      </c>
      <c r="D19" s="3">
        <v>40288</v>
      </c>
      <c r="E19" s="1" t="s">
        <v>28</v>
      </c>
      <c r="F19" s="1" t="s">
        <v>162</v>
      </c>
      <c r="G19" s="12"/>
      <c r="H19" s="1">
        <v>1</v>
      </c>
      <c r="I19" s="1" t="s">
        <v>247</v>
      </c>
      <c r="J19" s="2"/>
      <c r="T19" s="9"/>
      <c r="U19" s="1">
        <v>1</v>
      </c>
      <c r="V19" s="2"/>
      <c r="W19" s="9"/>
      <c r="X19" s="19">
        <v>216636</v>
      </c>
      <c r="Y19" s="11">
        <v>223462.58</v>
      </c>
      <c r="Z19" s="1" t="s">
        <v>80</v>
      </c>
    </row>
    <row r="20" spans="1:26" ht="15" customHeight="1">
      <c r="A20" s="1" t="s">
        <v>205</v>
      </c>
      <c r="B20" s="1" t="s">
        <v>269</v>
      </c>
      <c r="C20" s="3">
        <v>38457</v>
      </c>
      <c r="D20" s="3">
        <v>40288</v>
      </c>
      <c r="E20" s="1" t="s">
        <v>28</v>
      </c>
      <c r="F20" s="1" t="s">
        <v>162</v>
      </c>
      <c r="G20" s="12"/>
      <c r="H20" s="1">
        <v>1</v>
      </c>
      <c r="I20" s="1" t="s">
        <v>247</v>
      </c>
      <c r="J20" s="2"/>
      <c r="T20" s="9"/>
      <c r="U20" s="1">
        <v>1</v>
      </c>
      <c r="V20" s="2"/>
      <c r="W20" s="9"/>
      <c r="X20" s="19">
        <v>156663</v>
      </c>
      <c r="Y20" s="11">
        <v>223462.58</v>
      </c>
      <c r="Z20" s="1" t="s">
        <v>62</v>
      </c>
    </row>
    <row r="21" spans="1:26" ht="15" customHeight="1">
      <c r="A21" s="1" t="s">
        <v>204</v>
      </c>
      <c r="B21" s="1" t="s">
        <v>46</v>
      </c>
      <c r="C21" s="3">
        <v>38457</v>
      </c>
      <c r="D21" s="3">
        <v>40288</v>
      </c>
      <c r="E21" s="1" t="s">
        <v>28</v>
      </c>
      <c r="F21" s="1" t="s">
        <v>162</v>
      </c>
      <c r="G21" s="12"/>
      <c r="H21" s="1">
        <v>1</v>
      </c>
      <c r="I21" s="1" t="s">
        <v>247</v>
      </c>
      <c r="J21" s="2"/>
      <c r="T21" s="9"/>
      <c r="U21" s="1">
        <v>1</v>
      </c>
      <c r="V21" s="10"/>
      <c r="W21" s="9"/>
      <c r="X21" s="19">
        <v>160861</v>
      </c>
      <c r="Y21" s="11">
        <v>223462.58</v>
      </c>
      <c r="Z21" s="1" t="s">
        <v>275</v>
      </c>
    </row>
    <row r="22" spans="1:26" ht="15" customHeight="1">
      <c r="A22" s="1" t="s">
        <v>202</v>
      </c>
      <c r="B22" s="1" t="s">
        <v>68</v>
      </c>
      <c r="C22" s="3">
        <v>38457</v>
      </c>
      <c r="D22" s="3">
        <v>40288</v>
      </c>
      <c r="E22" s="1" t="s">
        <v>28</v>
      </c>
      <c r="F22" s="1" t="s">
        <v>162</v>
      </c>
      <c r="G22" s="12"/>
      <c r="H22" s="1">
        <v>1</v>
      </c>
      <c r="I22" s="1" t="s">
        <v>247</v>
      </c>
      <c r="J22" s="2"/>
      <c r="T22" s="9"/>
      <c r="U22" s="1" t="s">
        <v>19</v>
      </c>
      <c r="V22" s="1">
        <v>1</v>
      </c>
      <c r="W22" s="2"/>
      <c r="X22" s="5"/>
      <c r="Y22" s="5"/>
      <c r="Z22" s="5"/>
    </row>
    <row r="23" spans="1:23" ht="15" customHeight="1">
      <c r="A23" s="1" t="s">
        <v>196</v>
      </c>
      <c r="B23" s="1" t="s">
        <v>265</v>
      </c>
      <c r="C23" s="3">
        <v>38457</v>
      </c>
      <c r="D23" s="3">
        <v>40288</v>
      </c>
      <c r="E23" s="1" t="s">
        <v>28</v>
      </c>
      <c r="F23" s="1" t="s">
        <v>162</v>
      </c>
      <c r="G23" s="12"/>
      <c r="H23" s="1">
        <v>1</v>
      </c>
      <c r="I23" s="1" t="s">
        <v>247</v>
      </c>
      <c r="J23" s="2"/>
      <c r="T23" s="9"/>
      <c r="U23" s="1" t="s">
        <v>19</v>
      </c>
      <c r="V23" s="1">
        <v>1</v>
      </c>
      <c r="W23" s="2"/>
    </row>
    <row r="24" spans="1:23" ht="15" customHeight="1">
      <c r="A24" s="1" t="s">
        <v>193</v>
      </c>
      <c r="B24" s="1" t="s">
        <v>95</v>
      </c>
      <c r="C24" s="3">
        <v>38457</v>
      </c>
      <c r="D24" s="3">
        <v>40288</v>
      </c>
      <c r="E24" s="1" t="s">
        <v>28</v>
      </c>
      <c r="F24" s="1" t="s">
        <v>162</v>
      </c>
      <c r="G24" s="12"/>
      <c r="H24" s="1">
        <v>1</v>
      </c>
      <c r="I24" s="1" t="s">
        <v>247</v>
      </c>
      <c r="J24" s="2"/>
      <c r="T24" s="9"/>
      <c r="U24" s="1" t="s">
        <v>19</v>
      </c>
      <c r="V24" s="1">
        <v>1</v>
      </c>
      <c r="W24" s="2"/>
    </row>
    <row r="25" spans="1:26" ht="15" customHeight="1">
      <c r="A25" s="1" t="s">
        <v>191</v>
      </c>
      <c r="B25" s="1" t="s">
        <v>163</v>
      </c>
      <c r="C25" s="3">
        <v>38457</v>
      </c>
      <c r="D25" s="3">
        <v>40288</v>
      </c>
      <c r="E25" s="1" t="s">
        <v>28</v>
      </c>
      <c r="F25" s="1" t="s">
        <v>162</v>
      </c>
      <c r="G25" s="12"/>
      <c r="H25" s="1">
        <v>1</v>
      </c>
      <c r="I25" s="1" t="s">
        <v>247</v>
      </c>
      <c r="J25" s="2"/>
      <c r="T25" s="9"/>
      <c r="U25" s="1" t="s">
        <v>19</v>
      </c>
      <c r="V25" s="1">
        <v>1</v>
      </c>
      <c r="W25" s="2"/>
      <c r="X25" s="8"/>
      <c r="Y25" s="8"/>
      <c r="Z25" s="8"/>
    </row>
    <row r="26" spans="1:26" ht="15" customHeight="1">
      <c r="A26" s="1" t="s">
        <v>189</v>
      </c>
      <c r="B26" s="1" t="s">
        <v>243</v>
      </c>
      <c r="C26" s="3">
        <v>38457</v>
      </c>
      <c r="D26" s="3">
        <v>40288</v>
      </c>
      <c r="E26" s="1" t="s">
        <v>28</v>
      </c>
      <c r="F26" s="1" t="s">
        <v>162</v>
      </c>
      <c r="G26" s="16"/>
      <c r="H26" s="1">
        <v>1</v>
      </c>
      <c r="I26" s="1" t="s">
        <v>247</v>
      </c>
      <c r="J26" s="2"/>
      <c r="T26" s="9"/>
      <c r="U26" s="1">
        <v>1</v>
      </c>
      <c r="V26" s="14"/>
      <c r="W26" s="9"/>
      <c r="X26" s="19">
        <v>369234</v>
      </c>
      <c r="Y26" s="11">
        <v>223462.58</v>
      </c>
      <c r="Z26" s="1" t="s">
        <v>120</v>
      </c>
    </row>
    <row r="27" spans="1:26" ht="15" customHeight="1">
      <c r="A27" s="1" t="s">
        <v>181</v>
      </c>
      <c r="B27" s="1" t="s">
        <v>139</v>
      </c>
      <c r="C27" s="3">
        <v>38476</v>
      </c>
      <c r="D27" s="3">
        <v>39623</v>
      </c>
      <c r="E27" s="1" t="s">
        <v>28</v>
      </c>
      <c r="F27" s="1" t="s">
        <v>17</v>
      </c>
      <c r="G27" s="1">
        <v>1</v>
      </c>
      <c r="H27" s="4"/>
      <c r="I27" s="5"/>
      <c r="U27" s="7"/>
      <c r="V27" s="1">
        <v>1</v>
      </c>
      <c r="W27" s="2"/>
      <c r="X27" s="5"/>
      <c r="Y27" s="5"/>
      <c r="Z27" s="5"/>
    </row>
    <row r="28" spans="1:25" ht="15" customHeight="1">
      <c r="A28" s="1" t="s">
        <v>180</v>
      </c>
      <c r="B28" s="1" t="s">
        <v>36</v>
      </c>
      <c r="C28" s="3">
        <v>38476</v>
      </c>
      <c r="D28" s="3">
        <v>39623</v>
      </c>
      <c r="E28" s="1" t="s">
        <v>28</v>
      </c>
      <c r="F28" s="1" t="s">
        <v>17</v>
      </c>
      <c r="G28" s="1">
        <v>1</v>
      </c>
      <c r="H28" s="10"/>
      <c r="I28" s="8"/>
      <c r="U28" s="9"/>
      <c r="V28" s="1">
        <v>1</v>
      </c>
      <c r="W28" s="2"/>
      <c r="Y28" s="8"/>
    </row>
    <row r="29" spans="1:26" ht="15" customHeight="1">
      <c r="A29" s="1">
        <v>90</v>
      </c>
      <c r="B29" s="1" t="s">
        <v>4</v>
      </c>
      <c r="C29" s="3">
        <v>38491</v>
      </c>
      <c r="D29" s="3">
        <v>39275</v>
      </c>
      <c r="E29" s="1" t="s">
        <v>28</v>
      </c>
      <c r="F29" s="1" t="s">
        <v>172</v>
      </c>
      <c r="G29" s="15"/>
      <c r="H29" s="1">
        <v>1</v>
      </c>
      <c r="I29" s="1" t="s">
        <v>187</v>
      </c>
      <c r="J29" s="2"/>
      <c r="M29" s="8"/>
      <c r="P29" s="8"/>
      <c r="U29" s="9"/>
      <c r="V29" s="1">
        <v>1</v>
      </c>
      <c r="W29" s="2"/>
      <c r="X29" s="9"/>
      <c r="Y29" s="21"/>
      <c r="Z29" s="2"/>
    </row>
    <row r="30" spans="1:25" ht="15" customHeight="1">
      <c r="A30" s="1">
        <v>91</v>
      </c>
      <c r="B30" s="1" t="s">
        <v>10</v>
      </c>
      <c r="C30" s="3">
        <v>38531</v>
      </c>
      <c r="D30" s="3">
        <v>39842</v>
      </c>
      <c r="E30" s="1" t="s">
        <v>28</v>
      </c>
      <c r="F30" s="1" t="s">
        <v>33</v>
      </c>
      <c r="G30" s="10"/>
      <c r="H30" s="5"/>
      <c r="I30" s="5"/>
      <c r="L30" s="9"/>
      <c r="M30" s="1">
        <v>1</v>
      </c>
      <c r="N30" s="2"/>
      <c r="O30" s="9"/>
      <c r="P30" s="1">
        <v>1</v>
      </c>
      <c r="Q30" s="2"/>
      <c r="U30" s="9"/>
      <c r="V30" s="1">
        <v>1</v>
      </c>
      <c r="W30" s="2"/>
      <c r="Y30" s="5"/>
    </row>
    <row r="31" spans="1:26" ht="15" customHeight="1">
      <c r="A31" s="1">
        <v>93</v>
      </c>
      <c r="B31" s="1" t="s">
        <v>151</v>
      </c>
      <c r="C31" s="3">
        <v>38615</v>
      </c>
      <c r="D31" s="3">
        <v>39514</v>
      </c>
      <c r="E31" s="1" t="s">
        <v>28</v>
      </c>
      <c r="F31" s="1" t="s">
        <v>0</v>
      </c>
      <c r="G31" s="1">
        <v>1</v>
      </c>
      <c r="H31" s="2"/>
      <c r="M31" s="5"/>
      <c r="N31" s="8"/>
      <c r="P31" s="5"/>
      <c r="U31" s="13"/>
      <c r="V31" s="1">
        <v>1</v>
      </c>
      <c r="W31" s="2"/>
      <c r="X31" s="8"/>
      <c r="Y31" s="8"/>
      <c r="Z31" s="8"/>
    </row>
    <row r="32" spans="1:26" ht="15" customHeight="1">
      <c r="A32" s="1">
        <v>94</v>
      </c>
      <c r="B32" s="1" t="s">
        <v>222</v>
      </c>
      <c r="C32" s="3">
        <v>38660</v>
      </c>
      <c r="D32" s="3">
        <v>39800</v>
      </c>
      <c r="E32" s="1" t="s">
        <v>28</v>
      </c>
      <c r="F32" s="1" t="s">
        <v>158</v>
      </c>
      <c r="G32" s="4"/>
      <c r="M32" s="9"/>
      <c r="N32" s="1">
        <v>1</v>
      </c>
      <c r="O32" s="2"/>
      <c r="T32" s="9"/>
      <c r="U32" s="1">
        <v>1</v>
      </c>
      <c r="V32" s="4"/>
      <c r="W32" s="9"/>
      <c r="X32" s="19">
        <v>30400</v>
      </c>
      <c r="Y32" s="11">
        <v>141308.8</v>
      </c>
      <c r="Z32" s="1" t="s">
        <v>15</v>
      </c>
    </row>
    <row r="33" spans="1:26" ht="15" customHeight="1">
      <c r="A33" s="5"/>
      <c r="B33" s="5"/>
      <c r="C33" s="5"/>
      <c r="D33" s="5"/>
      <c r="E33" s="5"/>
      <c r="F33" s="5"/>
      <c r="N33" s="5"/>
      <c r="U33" s="25">
        <f>SUM(U2:U32)</f>
      </c>
      <c r="V33" s="26">
        <f>SUM(V2:V32)</f>
      </c>
      <c r="X33" s="27">
        <f>SUM(X2:X32)</f>
      </c>
      <c r="Y33" s="5"/>
      <c r="Z33" s="5"/>
    </row>
    <row r="34" spans="21:24" ht="15" customHeight="1">
      <c r="U34" s="26">
        <f>U33/31</f>
      </c>
      <c r="X34" s="26">
        <f>AVERAGE(X2:X32)</f>
      </c>
    </row>
  </sheetData>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C14"/>
  <sheetViews>
    <sheetView workbookViewId="0" topLeftCell="A1"/>
  </sheetViews>
  <sheetFormatPr defaultColWidth="9.140625" defaultRowHeight="15" customHeight="1"/>
  <cols>
    <col min="1" max="22" width="9.140625" style="0" customWidth="1"/>
    <col min="23" max="23" width="12.7109375" style="0" customWidth="1"/>
    <col min="24" max="24" width="16.140625" style="0" customWidth="1"/>
    <col min="25" max="29" width="9.140625" style="0" customWidth="1"/>
  </cols>
  <sheetData>
    <row r="1" spans="1:27" ht="15" customHeight="1">
      <c r="A1" s="1" t="s">
        <v>171</v>
      </c>
      <c r="B1" s="1" t="s">
        <v>19</v>
      </c>
      <c r="C1" s="1" t="s">
        <v>148</v>
      </c>
      <c r="D1" s="1" t="s">
        <v>173</v>
      </c>
      <c r="E1" s="1" t="s">
        <v>246</v>
      </c>
      <c r="F1" s="1" t="s">
        <v>213</v>
      </c>
      <c r="G1" s="1" t="s">
        <v>143</v>
      </c>
      <c r="H1" s="1" t="s">
        <v>78</v>
      </c>
      <c r="I1" s="1" t="s">
        <v>257</v>
      </c>
      <c r="J1" s="1" t="s">
        <v>281</v>
      </c>
      <c r="K1" s="1" t="s">
        <v>259</v>
      </c>
      <c r="L1" s="1" t="s">
        <v>197</v>
      </c>
      <c r="M1" s="1" t="s">
        <v>253</v>
      </c>
      <c r="N1" s="1" t="s">
        <v>40</v>
      </c>
      <c r="O1" s="1" t="s">
        <v>38</v>
      </c>
      <c r="P1" s="1" t="s">
        <v>102</v>
      </c>
      <c r="Q1" s="1" t="s">
        <v>61</v>
      </c>
      <c r="R1" s="1" t="s">
        <v>26</v>
      </c>
      <c r="S1" s="1" t="s">
        <v>56</v>
      </c>
      <c r="T1" s="1" t="s">
        <v>224</v>
      </c>
      <c r="U1" s="1" t="s">
        <v>283</v>
      </c>
      <c r="V1" s="1" t="s">
        <v>201</v>
      </c>
      <c r="W1" s="1" t="s">
        <v>122</v>
      </c>
      <c r="X1" s="1" t="s">
        <v>167</v>
      </c>
      <c r="Y1" s="1" t="s">
        <v>178</v>
      </c>
      <c r="Z1" s="1" t="s">
        <v>88</v>
      </c>
      <c r="AA1" s="2"/>
    </row>
    <row r="2" spans="1:26" ht="15" customHeight="1">
      <c r="A2" s="1">
        <v>24</v>
      </c>
      <c r="B2" s="1" t="s">
        <v>240</v>
      </c>
      <c r="C2" s="3">
        <v>38748</v>
      </c>
      <c r="D2" s="3">
        <v>39685</v>
      </c>
      <c r="E2" s="1" t="s">
        <v>238</v>
      </c>
      <c r="F2" s="1" t="s">
        <v>111</v>
      </c>
      <c r="G2" s="15"/>
      <c r="H2" s="1">
        <v>1</v>
      </c>
      <c r="I2" s="1" t="s">
        <v>25</v>
      </c>
      <c r="J2" s="4"/>
      <c r="K2" s="5"/>
      <c r="L2" s="5"/>
      <c r="M2" s="5"/>
      <c r="N2" s="5"/>
      <c r="O2" s="5"/>
      <c r="P2" s="5"/>
      <c r="Q2" s="5"/>
      <c r="R2" s="5"/>
      <c r="S2" s="5"/>
      <c r="T2" s="5"/>
      <c r="U2" s="7"/>
      <c r="V2" s="1">
        <v>1</v>
      </c>
      <c r="W2" s="11">
        <v>5161.47</v>
      </c>
      <c r="X2" s="4"/>
      <c r="Y2" s="5"/>
      <c r="Z2" s="5"/>
    </row>
    <row r="3" spans="1:24" ht="15" customHeight="1">
      <c r="A3" s="1">
        <v>25</v>
      </c>
      <c r="B3" s="1" t="s">
        <v>255</v>
      </c>
      <c r="C3" s="3">
        <v>38798</v>
      </c>
      <c r="D3" s="3">
        <v>39497</v>
      </c>
      <c r="E3" s="1" t="s">
        <v>238</v>
      </c>
      <c r="F3" s="1" t="s">
        <v>226</v>
      </c>
      <c r="G3" s="12"/>
      <c r="H3" s="1">
        <v>1</v>
      </c>
      <c r="I3" s="1" t="s">
        <v>286</v>
      </c>
      <c r="J3" s="2"/>
      <c r="M3" s="8"/>
      <c r="U3" s="9"/>
      <c r="V3" s="1">
        <v>1</v>
      </c>
      <c r="W3" s="11">
        <v>13660.15</v>
      </c>
      <c r="X3" s="2"/>
    </row>
    <row r="4" spans="1:26" ht="15" customHeight="1">
      <c r="A4" s="1">
        <v>26</v>
      </c>
      <c r="B4" s="1" t="s">
        <v>110</v>
      </c>
      <c r="C4" s="3">
        <v>38959</v>
      </c>
      <c r="D4" s="3">
        <v>39699</v>
      </c>
      <c r="E4" s="1" t="s">
        <v>238</v>
      </c>
      <c r="F4" s="1" t="s">
        <v>76</v>
      </c>
      <c r="G4" s="12"/>
      <c r="H4" s="1">
        <v>1</v>
      </c>
      <c r="I4" s="1" t="s">
        <v>25</v>
      </c>
      <c r="J4" s="10"/>
      <c r="L4" s="9"/>
      <c r="M4" s="1">
        <v>1</v>
      </c>
      <c r="N4" s="2"/>
      <c r="P4" s="8"/>
      <c r="U4" s="9"/>
      <c r="V4" s="1">
        <v>1</v>
      </c>
      <c r="W4" s="11">
        <v>16233.73</v>
      </c>
      <c r="X4" s="2"/>
      <c r="Z4" s="8"/>
    </row>
    <row r="5" spans="1:27" ht="15" customHeight="1">
      <c r="A5" s="1">
        <v>32</v>
      </c>
      <c r="B5" s="1" t="s">
        <v>282</v>
      </c>
      <c r="C5" s="3">
        <v>39364</v>
      </c>
      <c r="D5" s="3">
        <v>39869</v>
      </c>
      <c r="E5" s="1" t="s">
        <v>238</v>
      </c>
      <c r="F5" s="1" t="s">
        <v>288</v>
      </c>
      <c r="G5" s="2"/>
      <c r="H5" s="5"/>
      <c r="I5" s="7"/>
      <c r="J5" s="1">
        <v>1</v>
      </c>
      <c r="K5" s="2"/>
      <c r="L5" s="9"/>
      <c r="M5" s="1">
        <v>1</v>
      </c>
      <c r="N5" s="2"/>
      <c r="O5" s="9"/>
      <c r="P5" s="1">
        <v>1</v>
      </c>
      <c r="Q5" s="2"/>
      <c r="U5" s="9"/>
      <c r="V5" s="1">
        <v>1</v>
      </c>
      <c r="W5" s="14"/>
      <c r="Y5" s="9"/>
      <c r="Z5" s="1" t="s">
        <v>75</v>
      </c>
      <c r="AA5" s="2"/>
    </row>
    <row r="6" spans="1:26" ht="15" customHeight="1">
      <c r="A6" s="1">
        <v>33</v>
      </c>
      <c r="B6" s="1" t="s">
        <v>207</v>
      </c>
      <c r="C6" s="3">
        <v>39437</v>
      </c>
      <c r="D6" s="3">
        <v>39987</v>
      </c>
      <c r="E6" s="1" t="s">
        <v>238</v>
      </c>
      <c r="F6" s="1" t="s">
        <v>236</v>
      </c>
      <c r="G6" s="2"/>
      <c r="J6" s="5"/>
      <c r="L6" s="9"/>
      <c r="M6" s="1">
        <v>1</v>
      </c>
      <c r="N6" s="2"/>
      <c r="O6" s="9"/>
      <c r="P6" s="1">
        <v>1</v>
      </c>
      <c r="Q6" s="10"/>
      <c r="U6" s="13"/>
      <c r="V6" s="1">
        <v>1</v>
      </c>
      <c r="W6" s="11">
        <v>5092.95</v>
      </c>
      <c r="X6" s="10"/>
      <c r="Y6" s="8"/>
      <c r="Z6" s="6"/>
    </row>
    <row r="7" spans="1:27" ht="15" customHeight="1">
      <c r="A7" s="1">
        <v>56</v>
      </c>
      <c r="B7" s="1" t="s">
        <v>230</v>
      </c>
      <c r="C7" s="3">
        <v>38538</v>
      </c>
      <c r="D7" s="3">
        <v>39436</v>
      </c>
      <c r="E7" s="1" t="s">
        <v>238</v>
      </c>
      <c r="F7" s="1" t="s">
        <v>236</v>
      </c>
      <c r="G7" s="10"/>
      <c r="M7" s="5"/>
      <c r="P7" s="7"/>
      <c r="Q7" s="1">
        <v>1</v>
      </c>
      <c r="R7" s="2"/>
      <c r="T7" s="9"/>
      <c r="U7" s="1">
        <v>1</v>
      </c>
      <c r="V7" s="14"/>
      <c r="W7" s="18"/>
      <c r="X7" s="11">
        <v>11145.28</v>
      </c>
      <c r="Y7" s="11">
        <v>30000</v>
      </c>
      <c r="Z7" s="1" t="s">
        <v>155</v>
      </c>
      <c r="AA7" s="2"/>
    </row>
    <row r="8" spans="1:26" ht="15" customHeight="1">
      <c r="A8" s="1">
        <v>57</v>
      </c>
      <c r="B8" s="1" t="s">
        <v>264</v>
      </c>
      <c r="C8" s="3">
        <v>38574</v>
      </c>
      <c r="D8" s="3">
        <v>39133</v>
      </c>
      <c r="E8" s="1" t="s">
        <v>238</v>
      </c>
      <c r="F8" s="1" t="s">
        <v>271</v>
      </c>
      <c r="G8" s="1">
        <v>1</v>
      </c>
      <c r="H8" s="2"/>
      <c r="P8" s="8"/>
      <c r="Q8" s="5"/>
      <c r="U8" s="7"/>
      <c r="V8" s="1">
        <v>1</v>
      </c>
      <c r="W8" s="11">
        <v>18905.74</v>
      </c>
      <c r="X8" s="4"/>
      <c r="Y8" s="5"/>
      <c r="Z8" s="5"/>
    </row>
    <row r="9" spans="1:24" ht="15" customHeight="1">
      <c r="A9" s="1">
        <v>58</v>
      </c>
      <c r="B9" s="1" t="s">
        <v>251</v>
      </c>
      <c r="C9" s="3">
        <v>38608</v>
      </c>
      <c r="D9" s="3">
        <v>39455</v>
      </c>
      <c r="E9" s="1" t="s">
        <v>238</v>
      </c>
      <c r="F9" s="1" t="s">
        <v>76</v>
      </c>
      <c r="G9" s="4"/>
      <c r="H9" s="8"/>
      <c r="I9" s="8"/>
      <c r="O9" s="9"/>
      <c r="P9" s="1">
        <v>1</v>
      </c>
      <c r="Q9" s="2"/>
      <c r="U9" s="9"/>
      <c r="V9" s="1">
        <v>1</v>
      </c>
      <c r="W9" s="11">
        <v>2021.22</v>
      </c>
      <c r="X9" s="2"/>
    </row>
    <row r="10" spans="1:24" ht="15" customHeight="1">
      <c r="A10" s="1">
        <v>59</v>
      </c>
      <c r="B10" s="1" t="s">
        <v>164</v>
      </c>
      <c r="C10" s="3">
        <v>38611</v>
      </c>
      <c r="D10" s="3">
        <v>39202</v>
      </c>
      <c r="E10" s="1" t="s">
        <v>238</v>
      </c>
      <c r="F10" s="1" t="s">
        <v>271</v>
      </c>
      <c r="G10" s="12"/>
      <c r="H10" s="1">
        <v>1</v>
      </c>
      <c r="I10" s="1" t="s">
        <v>73</v>
      </c>
      <c r="J10" s="2"/>
      <c r="P10" s="5"/>
      <c r="U10" s="9"/>
      <c r="V10" s="1">
        <v>1</v>
      </c>
      <c r="W10" s="11">
        <v>23626.34</v>
      </c>
      <c r="X10" s="2"/>
    </row>
    <row r="11" spans="1:29" ht="15" customHeight="1">
      <c r="A11" s="1">
        <v>60</v>
      </c>
      <c r="B11" s="1" t="s">
        <v>81</v>
      </c>
      <c r="C11" s="3">
        <v>38643</v>
      </c>
      <c r="D11" s="3">
        <v>39387</v>
      </c>
      <c r="E11" s="1" t="s">
        <v>238</v>
      </c>
      <c r="F11" s="1" t="s">
        <v>111</v>
      </c>
      <c r="G11" s="12"/>
      <c r="H11" s="1">
        <v>1</v>
      </c>
      <c r="I11" s="1" t="s">
        <v>231</v>
      </c>
      <c r="J11" s="2"/>
      <c r="L11" s="8"/>
      <c r="U11" s="9"/>
      <c r="V11" s="1">
        <v>1</v>
      </c>
      <c r="W11" s="11">
        <v>4238.15</v>
      </c>
      <c r="X11" s="2"/>
      <c r="Z11" s="8"/>
      <c r="AC11" s="8"/>
    </row>
    <row r="12" spans="1:29" ht="15" customHeight="1">
      <c r="A12" s="1">
        <v>61</v>
      </c>
      <c r="B12" s="1" t="s">
        <v>183</v>
      </c>
      <c r="C12" s="3">
        <v>38644</v>
      </c>
      <c r="D12" s="3">
        <v>39307</v>
      </c>
      <c r="E12" s="1" t="s">
        <v>238</v>
      </c>
      <c r="F12" s="1" t="s">
        <v>84</v>
      </c>
      <c r="G12" s="2"/>
      <c r="H12" s="5"/>
      <c r="I12" s="5"/>
      <c r="K12" s="9"/>
      <c r="L12" s="1">
        <v>1</v>
      </c>
      <c r="M12" s="2"/>
      <c r="U12" s="9"/>
      <c r="V12" s="1">
        <v>1</v>
      </c>
      <c r="W12" s="4"/>
      <c r="Y12" s="9"/>
      <c r="Z12" s="1" t="s">
        <v>108</v>
      </c>
      <c r="AA12" s="2"/>
      <c r="AB12" s="9"/>
      <c r="AC12" s="1" t="s">
        <v>127</v>
      </c>
    </row>
    <row r="13" spans="1:29" ht="15" customHeight="1">
      <c r="A13" s="5"/>
      <c r="B13" s="5"/>
      <c r="C13" s="5"/>
      <c r="D13" s="5"/>
      <c r="E13" s="5"/>
      <c r="F13" s="5"/>
      <c r="L13" s="5"/>
      <c r="U13" s="26">
        <f>SUM(U2:U12)</f>
      </c>
      <c r="V13" s="25">
        <f>SUM(V2:V12)</f>
      </c>
      <c r="Z13" s="5"/>
      <c r="AC13" s="5"/>
    </row>
    <row r="14" ht="15" customHeight="1">
      <c r="U14" s="26">
        <f>U13/11</f>
      </c>
    </row>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