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Armet_Arm1g5" localSheetId="0">'Sheet1'!$A$57:$B$62</definedName>
    <definedName name="Armet_Arm1g6" localSheetId="0">'Sheet1'!$A$76:$A$81</definedName>
    <definedName name="Armet_Arm1g6_1" localSheetId="0">'Sheet1'!$A$76:$B$81</definedName>
    <definedName name="Armet_Arm1g7" localSheetId="0">'Sheet1'!$A$5:$B$10</definedName>
    <definedName name="Armet_Arm1g8" localSheetId="0">'Sheet1'!$A$23:$B$28</definedName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Cumet_Cu1g7" localSheetId="0">'Sheet1'!$A$5:$B$10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Krmet_Krm1g5" localSheetId="0">'Sheet1'!$A$57:$B$62</definedName>
    <definedName name="Krmet_Krm1g6" localSheetId="0">'Sheet1'!$A$76:$B$81</definedName>
    <definedName name="Krmet_Krm1g6_1" localSheetId="0">'Sheet1'!$A$76:$B$81</definedName>
    <definedName name="Krmet_Krm1g7" localSheetId="0">'Sheet1'!$A$5:$B$10</definedName>
    <definedName name="Krmet_Krm1g7_1" localSheetId="0">'Sheet1'!$A$5:$B$10</definedName>
    <definedName name="Krmet_Krm1g8" localSheetId="0">'Sheet1'!$A$23:$B$28</definedName>
    <definedName name="Krmet_Krm1g8_1" localSheetId="0">'Sheet1'!$A$23:$B$28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imet_Nim1g10" localSheetId="0">'Sheet1'!$A$41:$B$46</definedName>
    <definedName name="Nimet_Nim1g6" localSheetId="0">'Sheet1'!$A$76:$B$81</definedName>
    <definedName name="Nimet_Nim1g6_1" localSheetId="0">'Sheet1'!$A$76:$B$81</definedName>
    <definedName name="Nimet_Nim1g6_2" localSheetId="0">'Sheet1'!$A$76:$B$81</definedName>
    <definedName name="Nimet_Nim1g6_3" localSheetId="0">'Sheet1'!$A$76:$B$81</definedName>
    <definedName name="Nimet_Nim1g7" localSheetId="0">'Sheet1'!$A$5:$B$10</definedName>
    <definedName name="Nimet_Nim1g7_1" localSheetId="0">'Sheet1'!$A$5:$B$10</definedName>
    <definedName name="Nimet_Nim1g8" localSheetId="0">'Sheet1'!$A$23:$B$28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'Sheet1'!$F$58:$I$58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'Sheet1'!$D$64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0.00001</definedName>
    <definedName name="solver_typ" localSheetId="0" hidden="1">2</definedName>
    <definedName name="solver_val" localSheetId="0" hidden="1">0</definedName>
    <definedName name="Srmet_Srm1g4" localSheetId="0">'Sheet1'!$A$41:$B$46</definedName>
    <definedName name="Srmet_Srm1g5" localSheetId="0">'Sheet1'!$A$58:$B$63</definedName>
    <definedName name="Srmet_Srm1g5_1" localSheetId="0">'Sheet1'!$A$57:$B$62</definedName>
    <definedName name="Srmet_Srm1g6" localSheetId="0">'Sheet1'!$A$76:$B$81</definedName>
    <definedName name="Srmet_Srm1g7" localSheetId="0">'Sheet1'!$A$5:$B$10</definedName>
    <definedName name="Srmet_Srm1g8" localSheetId="0">'Sheet1'!$A$23:$B$28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<sst xmlns="http://schemas.openxmlformats.org/spreadsheetml/2006/main" count="71" uniqueCount="25">
  <si>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</si>
  <si>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</si>
  <si>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</si>
  <si>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</si>
  <si>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</si>
  <si>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</si>
  <si>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</si>
  <si>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</si>
  <si>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</si>
  <si>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</si>
  <si>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</si>
  <si>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</si>
  <si>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</si>
  <si>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</si>
  <si>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</si>
  <si>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</si>
  <si>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</si>
  <si>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</si>
  <si>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m</t>
  </si>
  <si>
    <t>BM (Gpa)</t>
  </si>
  <si>
    <t>G-Cut - 5</t>
  </si>
  <si>
    <t>En(g5)</t>
  </si>
  <si>
    <t>En(g4)</t>
  </si>
  <si>
    <t>G-Cut - 4</t>
  </si>
  <si>
    <t>Krypton Solid:  rc= 3.5 (c c c v c c v v) - no spin and 28 k-points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</si>
</sst>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10008681"/>
        <c:axId val="22969266"/>
      </c:scatterChart>
      <c:valAx>
        <c:axId val="10008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69266"/>
        <c:crosses val="autoZero"/>
        <c:crossBetween val="midCat"/>
        <c:dispUnits/>
      </c:valAx>
      <c:valAx>
        <c:axId val="22969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086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925"/>
          <c:w val="0.88225"/>
          <c:h val="0.75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5396803"/>
        <c:axId val="48571228"/>
      </c:scatterChart>
      <c:valAx>
        <c:axId val="5396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71228"/>
        <c:crosses val="autoZero"/>
        <c:crossBetween val="midCat"/>
        <c:dispUnits/>
      </c:valAx>
      <c:valAx>
        <c:axId val="48571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68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34487869"/>
        <c:axId val="41955366"/>
      </c:scatterChart>
      <c:valAx>
        <c:axId val="34487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55366"/>
        <c:crosses val="autoZero"/>
        <c:crossBetween val="midCat"/>
        <c:dispUnits/>
      </c:valAx>
      <c:valAx>
        <c:axId val="41955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87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Kr Solid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ser>
          <c:idx val="1"/>
          <c:order val="6"/>
          <c:tx>
            <c:v>Fit-G=5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Sheet1!$N$4:$N$124</c:f>
              <c:numCache/>
            </c:numRef>
          </c:xVal>
          <c:yVal>
            <c:numRef>
              <c:f>Sheet1!$S$4:$S$124</c:f>
              <c:numCache/>
            </c:numRef>
          </c:yVal>
          <c:smooth val="0"/>
        </c:ser>
        <c:ser>
          <c:idx val="2"/>
          <c:order val="7"/>
          <c:tx>
            <c:v>G=5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42053975"/>
        <c:axId val="42941456"/>
      </c:scatterChart>
      <c:valAx>
        <c:axId val="4205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41456"/>
        <c:crosses val="autoZero"/>
        <c:crossBetween val="midCat"/>
        <c:dispUnits/>
      </c:valAx>
      <c:valAx>
        <c:axId val="42941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539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50928785"/>
        <c:axId val="55705882"/>
      </c:scatterChart>
      <c:valAx>
        <c:axId val="50928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05882"/>
        <c:crosses val="autoZero"/>
        <c:crossBetween val="midCat"/>
        <c:dispUnits/>
      </c:valAx>
      <c:valAx>
        <c:axId val="55705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287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31590891"/>
        <c:axId val="15882564"/>
      </c:scatterChart>
      <c:valAx>
        <c:axId val="31590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82564"/>
        <c:crosses val="autoZero"/>
        <c:crossBetween val="midCat"/>
        <c:dispUnits/>
      </c:valAx>
      <c:valAx>
        <c:axId val="15882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908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51472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26707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40042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59155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51472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32422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0"/>
  <sheetViews>
    <sheetView tabSelected="1" workbookViewId="0" topLeftCell="A1">
      <selection activeCell="F58" sqref="F58:I58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24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22</v>
      </c>
      <c r="S3" s="10" t="s">
        <v>21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9.5</v>
      </c>
      <c r="O4" s="4">
        <f>((N4)^3)/4</f>
        <v>214.34375</v>
      </c>
      <c r="P4">
        <f>($F$6*$H$6)*((1/($G$6*($G$6-1)))*($H$6/O4)^($G$6-1)+O4/($G$6*$H$6)-1/($G$6-1))+$I$6</f>
        <v>0.0026168065157900445</v>
      </c>
      <c r="Q4">
        <f aca="true" t="shared" si="0" ref="Q4:Q19">($F$24*$H$24)*((1/($G$24*($G$24-1)))*($H$24/O4)^($G$24-1)+O4/($G$24*$H$24)-1/($G$24-1))+$I$24</f>
        <v>0.0026186413887865695</v>
      </c>
      <c r="R4" t="e">
        <f>($F$42*$H$42)*((1/($G$42*($G$42-1)))*($H$42/O4)^($G$42-1)+O4/($G$42*$H$42)-1/($G$42-1))+$I$42</f>
        <v>#DIV/0!</v>
      </c>
      <c r="S4">
        <f>($F$58*$H$58)*((1/($G$58*($G$58-1)))*($H$58/O4)^($G$58-1)+O4/($G$58*$H$58)-1/($G$58-1))+$I$58</f>
        <v>0.0006567388873457728</v>
      </c>
      <c r="T4">
        <f>($F$77*$H$77)*((1/($G$77*($G$77-1)))*($H$77/O4)^($G$77-1)+O4/($G$77*$H$77)-1/($G$77-1))+$I$77</f>
        <v>0.0025792032089717067</v>
      </c>
    </row>
    <row r="5" spans="1:31" ht="12.75">
      <c r="A5">
        <v>9.56</v>
      </c>
      <c r="B5" s="13">
        <v>0.00377362225987099</v>
      </c>
      <c r="C5" s="4">
        <f aca="true" t="shared" si="1" ref="C5:C10">((A5)^3)/4</f>
        <v>218.43070400000002</v>
      </c>
      <c r="D5">
        <f aca="true" t="shared" si="2" ref="D5:D10">(B5-($F$6*$H$6)*((1/($G$6*($G$6-1)))*($H$6/C5)^($G$6-1)+C5/($G$6*$H$6)-1/($G$6-1))-$I$6)^2</f>
        <v>3.968050408460435E-12</v>
      </c>
      <c r="K5">
        <f>((H6*4)^(1/3))*0.5291772083</f>
        <v>5.520016819677395</v>
      </c>
      <c r="N5">
        <f>N4+0.01</f>
        <v>9.51</v>
      </c>
      <c r="O5" s="4">
        <f aca="true" t="shared" si="3" ref="O5:O68">((N5)^3)/4</f>
        <v>215.02133775</v>
      </c>
      <c r="P5">
        <f aca="true" t="shared" si="4" ref="P5:P68">($F$6*$H$6)*((1/($G$6*($G$6-1)))*($H$6/O5)^($G$6-1)+O5/($G$6*$H$6)-1/($G$6-1))+$I$6</f>
        <v>0.002820015430734584</v>
      </c>
      <c r="Q5">
        <f t="shared" si="0"/>
        <v>0.0028216485214184305</v>
      </c>
      <c r="R5" t="e">
        <f aca="true" t="shared" si="5" ref="R5:R68">($F$42*$H$42)*((1/($G$42*($G$42-1)))*($H$42/O5)^($G$42-1)+O5/($G$42*$H$42)-1/($G$42-1))+$I$42</f>
        <v>#DIV/0!</v>
      </c>
      <c r="S5">
        <f aca="true" t="shared" si="6" ref="S5:S68">($F$58*$H$58)*((1/($G$58*($G$58-1)))*($H$58/O5)^($G$58-1)+O5/($G$58*$H$58)-1/($G$58-1))+$I$58</f>
        <v>0.000968717087015133</v>
      </c>
      <c r="T5">
        <f aca="true" t="shared" si="7" ref="T5:T68">($F$77*$H$77)*((1/($G$77*($G$77-1)))*($H$77/O5)^($G$77-1)+O5/($G$77*$H$77)-1/($G$77-1))+$I$77</f>
        <v>0.0027835391885395154</v>
      </c>
      <c r="AE5" t="s">
        <v>18</v>
      </c>
    </row>
    <row r="6" spans="1:20" ht="12.75">
      <c r="A6">
        <v>9.78</v>
      </c>
      <c r="B6" s="13">
        <v>0.00686883381450798</v>
      </c>
      <c r="C6" s="4">
        <f t="shared" si="1"/>
        <v>233.86033799999993</v>
      </c>
      <c r="D6">
        <f t="shared" si="2"/>
        <v>4.88620762319611E-11</v>
      </c>
      <c r="F6">
        <v>-0.00039580938759805197</v>
      </c>
      <c r="G6">
        <v>6.2705216139724715</v>
      </c>
      <c r="H6" s="4">
        <v>283.7643410083747</v>
      </c>
      <c r="I6">
        <v>0.009746541540998785</v>
      </c>
      <c r="K6" s="10" t="s">
        <v>19</v>
      </c>
      <c r="N6">
        <f aca="true" t="shared" si="8" ref="N6:N69">N5+0.01</f>
        <v>9.52</v>
      </c>
      <c r="O6" s="4">
        <f t="shared" si="3"/>
        <v>215.70035199999998</v>
      </c>
      <c r="P6">
        <f t="shared" si="4"/>
        <v>0.0030188241284135183</v>
      </c>
      <c r="Q6">
        <f t="shared" si="0"/>
        <v>0.0030202679721188152</v>
      </c>
      <c r="R6" t="e">
        <f t="shared" si="5"/>
        <v>#DIV/0!</v>
      </c>
      <c r="S6">
        <f t="shared" si="6"/>
        <v>0.0012689275685946206</v>
      </c>
      <c r="T6">
        <f t="shared" si="7"/>
        <v>0.002983416247695935</v>
      </c>
    </row>
    <row r="7" spans="1:20" ht="12.75">
      <c r="A7">
        <v>10</v>
      </c>
      <c r="B7" s="13">
        <v>0.00865662694837965</v>
      </c>
      <c r="C7" s="4">
        <f t="shared" si="1"/>
        <v>250</v>
      </c>
      <c r="D7">
        <f t="shared" si="2"/>
        <v>4.1318940412786475E-11</v>
      </c>
      <c r="K7">
        <f>F6*(-14710.5013544)</f>
        <v>5.822554532345378</v>
      </c>
      <c r="N7">
        <f t="shared" si="8"/>
        <v>9.53</v>
      </c>
      <c r="O7" s="4">
        <f t="shared" si="3"/>
        <v>216.38079424999998</v>
      </c>
      <c r="P7">
        <f t="shared" si="4"/>
        <v>0.003213312448045941</v>
      </c>
      <c r="Q7">
        <f t="shared" si="0"/>
        <v>0.00321457909821175</v>
      </c>
      <c r="R7" t="e">
        <f t="shared" si="5"/>
        <v>#DIV/0!</v>
      </c>
      <c r="S7">
        <f t="shared" si="6"/>
        <v>0.0015578085752480618</v>
      </c>
      <c r="T7">
        <f t="shared" si="7"/>
        <v>0.003178916221435254</v>
      </c>
    </row>
    <row r="8" spans="1:20" ht="12.75">
      <c r="A8">
        <v>10.22</v>
      </c>
      <c r="B8" s="13">
        <v>0.00951961167544368</v>
      </c>
      <c r="C8" s="4">
        <f t="shared" si="1"/>
        <v>266.86566200000004</v>
      </c>
      <c r="D8">
        <f t="shared" si="2"/>
        <v>2.4489603696916767E-11</v>
      </c>
      <c r="N8">
        <f t="shared" si="8"/>
        <v>9.54</v>
      </c>
      <c r="O8" s="4">
        <f t="shared" si="3"/>
        <v>217.06266599999995</v>
      </c>
      <c r="P8">
        <f t="shared" si="4"/>
        <v>0.0034035586648478956</v>
      </c>
      <c r="Q8">
        <f t="shared" si="0"/>
        <v>0.003404659706857477</v>
      </c>
      <c r="R8" t="e">
        <f t="shared" si="5"/>
        <v>#DIV/0!</v>
      </c>
      <c r="S8">
        <f t="shared" si="6"/>
        <v>0.001835781559877953</v>
      </c>
      <c r="T8">
        <f t="shared" si="7"/>
        <v>0.0033701193251763264</v>
      </c>
    </row>
    <row r="9" spans="1:20" ht="12.75">
      <c r="A9">
        <v>10.44</v>
      </c>
      <c r="B9" s="13">
        <v>0.00974000430238675</v>
      </c>
      <c r="C9" s="4">
        <f t="shared" si="1"/>
        <v>284.47329599999995</v>
      </c>
      <c r="D9">
        <f t="shared" si="2"/>
        <v>3.8301391011130796E-11</v>
      </c>
      <c r="N9">
        <f t="shared" si="8"/>
        <v>9.549999999999999</v>
      </c>
      <c r="O9" s="4">
        <f t="shared" si="3"/>
        <v>217.74596874999995</v>
      </c>
      <c r="P9">
        <f t="shared" si="4"/>
        <v>0.003589639522227122</v>
      </c>
      <c r="Q9">
        <f t="shared" si="0"/>
        <v>0.003590586086876327</v>
      </c>
      <c r="R9" t="e">
        <f t="shared" si="5"/>
        <v>#DIV/0!</v>
      </c>
      <c r="S9">
        <f t="shared" si="6"/>
        <v>0.002103251844983639</v>
      </c>
      <c r="T9">
        <f t="shared" si="7"/>
        <v>0.0035571041884279357</v>
      </c>
    </row>
    <row r="10" spans="1:20" ht="12.75">
      <c r="A10">
        <v>10.66</v>
      </c>
      <c r="B10" s="13">
        <v>0.0095288847617212</v>
      </c>
      <c r="C10" s="4">
        <f t="shared" si="1"/>
        <v>302.838874</v>
      </c>
      <c r="D10">
        <f t="shared" si="2"/>
        <v>1.9845593881192196E-14</v>
      </c>
      <c r="N10">
        <f t="shared" si="8"/>
        <v>9.559999999999999</v>
      </c>
      <c r="O10" s="4">
        <f t="shared" si="3"/>
        <v>218.4307039999999</v>
      </c>
      <c r="P10">
        <f t="shared" si="4"/>
        <v>0.003771630263282493</v>
      </c>
      <c r="Q10">
        <f t="shared" si="0"/>
        <v>0.0037724330398867688</v>
      </c>
      <c r="R10" t="e">
        <f t="shared" si="5"/>
        <v>#DIV/0!</v>
      </c>
      <c r="S10">
        <f t="shared" si="6"/>
        <v>0.0023606092559351173</v>
      </c>
      <c r="T10">
        <f t="shared" si="7"/>
        <v>0.0037399478877201252</v>
      </c>
    </row>
    <row r="11" spans="3:20" ht="12.75">
      <c r="C11" s="4"/>
      <c r="D11" s="10" t="s">
        <v>8</v>
      </c>
      <c r="N11">
        <f t="shared" si="8"/>
        <v>9.569999999999999</v>
      </c>
      <c r="O11" s="4">
        <f t="shared" si="3"/>
        <v>219.1168732499999</v>
      </c>
      <c r="P11">
        <f t="shared" si="4"/>
        <v>0.003949604661623596</v>
      </c>
      <c r="Q11">
        <f t="shared" si="0"/>
        <v>0.0039502739107734825</v>
      </c>
      <c r="R11" t="e">
        <f t="shared" si="5"/>
        <v>#DIV/0!</v>
      </c>
      <c r="S11">
        <f t="shared" si="6"/>
        <v>0.0026082287287602663</v>
      </c>
      <c r="T11">
        <f t="shared" si="7"/>
        <v>0.003918725978818367</v>
      </c>
    </row>
    <row r="12" spans="3:20" ht="12.75">
      <c r="C12" s="4"/>
      <c r="D12">
        <f>SUM(D5:D10)</f>
        <v>1.5695990735513676E-10</v>
      </c>
      <c r="N12">
        <f t="shared" si="8"/>
        <v>9.579999999999998</v>
      </c>
      <c r="O12" s="4">
        <f t="shared" si="3"/>
        <v>219.80447799999988</v>
      </c>
      <c r="P12">
        <f t="shared" si="4"/>
        <v>0.0041236350515259845</v>
      </c>
      <c r="Q12">
        <f t="shared" si="0"/>
        <v>0.004124180617500014</v>
      </c>
      <c r="R12" t="e">
        <f t="shared" si="5"/>
        <v>#DIV/0!</v>
      </c>
      <c r="S12">
        <f t="shared" si="6"/>
        <v>0.0028464708934957924</v>
      </c>
      <c r="T12">
        <f t="shared" si="7"/>
        <v>0.004093512528236679</v>
      </c>
    </row>
    <row r="13" spans="14:20" ht="12.75">
      <c r="N13">
        <f t="shared" si="8"/>
        <v>9.589999999999998</v>
      </c>
      <c r="O13" s="4">
        <f t="shared" si="3"/>
        <v>220.49351974999988</v>
      </c>
      <c r="P13">
        <f t="shared" si="4"/>
        <v>0.00429379235743717</v>
      </c>
      <c r="Q13">
        <f t="shared" si="0"/>
        <v>0.004294223680281449</v>
      </c>
      <c r="R13" t="e">
        <f t="shared" si="5"/>
        <v>#DIV/0!</v>
      </c>
      <c r="S13">
        <f t="shared" si="6"/>
        <v>0.0030756826341088034</v>
      </c>
      <c r="T13">
        <f t="shared" si="7"/>
        <v>0.004264380144066028</v>
      </c>
    </row>
    <row r="14" spans="14:20" ht="12.75">
      <c r="N14">
        <f t="shared" si="8"/>
        <v>9.599999999999998</v>
      </c>
      <c r="O14" s="4">
        <f t="shared" si="3"/>
        <v>221.18399999999983</v>
      </c>
      <c r="P14">
        <f t="shared" si="4"/>
        <v>0.004460146122847645</v>
      </c>
      <c r="Q14">
        <f t="shared" si="0"/>
        <v>0.004460472250130787</v>
      </c>
      <c r="R14" t="e">
        <f t="shared" si="5"/>
        <v>#DIV/0!</v>
      </c>
      <c r="S14">
        <f t="shared" si="6"/>
        <v>0.0032961976259527686</v>
      </c>
      <c r="T14">
        <f t="shared" si="7"/>
        <v>0.0044314000061330665</v>
      </c>
    </row>
    <row r="15" spans="14:20" ht="12.75">
      <c r="N15">
        <f t="shared" si="8"/>
        <v>9.609999999999998</v>
      </c>
      <c r="O15" s="4">
        <f t="shared" si="3"/>
        <v>221.87592024999984</v>
      </c>
      <c r="P15">
        <f t="shared" si="4"/>
        <v>0.004622764538541758</v>
      </c>
      <c r="Q15">
        <f t="shared" si="0"/>
        <v>0.0046229941367937205</v>
      </c>
      <c r="R15" t="e">
        <f t="shared" si="5"/>
        <v>#DIV/0!</v>
      </c>
      <c r="S15">
        <f t="shared" si="6"/>
        <v>0.0035083368516814293</v>
      </c>
      <c r="T15">
        <f t="shared" si="7"/>
        <v>0.004594641895505058</v>
      </c>
    </row>
    <row r="16" spans="14:20" ht="12.75">
      <c r="N16">
        <f t="shared" si="8"/>
        <v>9.619999999999997</v>
      </c>
      <c r="O16" s="4">
        <f t="shared" si="3"/>
        <v>222.56928199999982</v>
      </c>
      <c r="P16">
        <f t="shared" si="4"/>
        <v>0.004781714470241801</v>
      </c>
      <c r="Q16">
        <f t="shared" si="0"/>
        <v>0.004781855836084994</v>
      </c>
      <c r="R16" t="e">
        <f t="shared" si="5"/>
        <v>#DIV/0!</v>
      </c>
      <c r="S16">
        <f t="shared" si="6"/>
        <v>0.00371240909650515</v>
      </c>
      <c r="T16">
        <f t="shared" si="7"/>
        <v>0.004754174223355156</v>
      </c>
    </row>
    <row r="17" spans="14:20" ht="12.75">
      <c r="N17">
        <f t="shared" si="8"/>
        <v>9.629999999999997</v>
      </c>
      <c r="O17" s="4">
        <f t="shared" si="3"/>
        <v>223.26408674999982</v>
      </c>
      <c r="P17">
        <f t="shared" si="4"/>
        <v>0.004937061485659517</v>
      </c>
      <c r="Q17">
        <f t="shared" si="0"/>
        <v>0.00493712255664029</v>
      </c>
      <c r="R17" t="e">
        <f t="shared" si="5"/>
        <v>#DIV/0!</v>
      </c>
      <c r="S17">
        <f t="shared" si="6"/>
        <v>0.003908711423637234</v>
      </c>
      <c r="T17">
        <f t="shared" si="7"/>
        <v>0.00491006405920314</v>
      </c>
    </row>
    <row r="18" spans="14:20" ht="12.75">
      <c r="N18">
        <f t="shared" si="8"/>
        <v>9.639999999999997</v>
      </c>
      <c r="O18" s="4">
        <f t="shared" si="3"/>
        <v>223.96033599999978</v>
      </c>
      <c r="P18">
        <f t="shared" si="4"/>
        <v>0.005088869880967872</v>
      </c>
      <c r="Q18">
        <f t="shared" si="0"/>
        <v>0.005088858246096193</v>
      </c>
      <c r="R18" t="e">
        <f t="shared" si="5"/>
        <v>#DIV/0!</v>
      </c>
      <c r="S18">
        <f t="shared" si="6"/>
        <v>0.004097529630741723</v>
      </c>
      <c r="T18">
        <f t="shared" si="7"/>
        <v>0.005062377158545399</v>
      </c>
    </row>
    <row r="19" spans="14:20" ht="12.75">
      <c r="N19">
        <f t="shared" si="8"/>
        <v>9.649999999999997</v>
      </c>
      <c r="O19" s="4">
        <f t="shared" si="3"/>
        <v>224.65803124999977</v>
      </c>
      <c r="P19">
        <f t="shared" si="4"/>
        <v>0.0052372027067064545</v>
      </c>
      <c r="Q19">
        <f t="shared" si="0"/>
        <v>0.005237125616711563</v>
      </c>
      <c r="R19" t="e">
        <f t="shared" si="5"/>
        <v>#DIV/0!</v>
      </c>
      <c r="S19">
        <f t="shared" si="6"/>
        <v>0.0042791386881607775</v>
      </c>
      <c r="T19">
        <f t="shared" si="7"/>
        <v>0.00521117798988803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8"/>
        <v>9.659999999999997</v>
      </c>
      <c r="O20" s="4">
        <f t="shared" si="3"/>
        <v>225.35717399999976</v>
      </c>
      <c r="P20">
        <f t="shared" si="4"/>
        <v>0.005382121793132899</v>
      </c>
      <c r="Q20">
        <f aca="true" t="shared" si="9" ref="Q20:Q51">($F$24*$H$24)*((1/($G$24*($G$24-1)))*($H$24/O20)^($G$24-1)+O20/($G$24*$H$24)-1/($G$24-1))+$I$24</f>
        <v>0.005381986170442347</v>
      </c>
      <c r="R20" t="e">
        <f t="shared" si="5"/>
        <v>#DIV/0!</v>
      </c>
      <c r="S20">
        <f t="shared" si="6"/>
        <v>0.004453803159666404</v>
      </c>
      <c r="T20">
        <f t="shared" si="7"/>
        <v>0.005356529761196674</v>
      </c>
    </row>
    <row r="21" spans="1:20" ht="18">
      <c r="A21" s="3" t="s">
        <v>11</v>
      </c>
      <c r="C21" s="4"/>
      <c r="N21">
        <f t="shared" si="8"/>
        <v>9.669999999999996</v>
      </c>
      <c r="O21" s="4">
        <f t="shared" si="3"/>
        <v>226.05776574999973</v>
      </c>
      <c r="P21">
        <f t="shared" si="4"/>
        <v>0.005523687775032889</v>
      </c>
      <c r="Q21">
        <f t="shared" si="9"/>
        <v>0.005523500223482293</v>
      </c>
      <c r="R21" t="e">
        <f t="shared" si="5"/>
        <v>#DIV/0!</v>
      </c>
      <c r="S21">
        <f t="shared" si="6"/>
        <v>0.004621777606450713</v>
      </c>
      <c r="T21">
        <f t="shared" si="7"/>
        <v>0.005498494445776151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8"/>
        <v>9.679999999999996</v>
      </c>
      <c r="O22" s="4">
        <f t="shared" si="3"/>
        <v>226.75980799999974</v>
      </c>
      <c r="P22">
        <f t="shared" si="4"/>
        <v>0.005661960116000935</v>
      </c>
      <c r="Q22">
        <f t="shared" si="9"/>
        <v>0.005661726930281485</v>
      </c>
      <c r="R22" t="e">
        <f t="shared" si="5"/>
        <v>#DIV/0!</v>
      </c>
      <c r="S22">
        <f t="shared" si="6"/>
        <v>0.004783306975038737</v>
      </c>
      <c r="T22">
        <f t="shared" si="7"/>
        <v>0.005637132807592761</v>
      </c>
    </row>
    <row r="23" spans="1:20" ht="12.75">
      <c r="A23">
        <v>9.56</v>
      </c>
      <c r="B23" s="13">
        <v>0.00377405619150295</v>
      </c>
      <c r="C23" s="4">
        <f aca="true" t="shared" si="10" ref="C23:C28">((A23)^3)/4</f>
        <v>218.43070400000002</v>
      </c>
      <c r="D23">
        <f aca="true" t="shared" si="11" ref="D23:D28">(B23-($F$24*$H$24)*((1/($G$24*($G$24-1)))*($H$24/C23)^($G$24-1)+C23/($G$24*$H$24)-1/($G$24-1))-$I$24)^2</f>
        <v>2.6346211689689848E-12</v>
      </c>
      <c r="K23">
        <f>((H24*4)^(1/3))*0.5291772083</f>
        <v>5.519888181929298</v>
      </c>
      <c r="N23">
        <f t="shared" si="8"/>
        <v>9.689999999999996</v>
      </c>
      <c r="O23" s="4">
        <f t="shared" si="3"/>
        <v>227.4633022499997</v>
      </c>
      <c r="P23">
        <f t="shared" si="4"/>
        <v>0.00579699713220344</v>
      </c>
      <c r="Q23">
        <f t="shared" si="9"/>
        <v>0.005796724307054114</v>
      </c>
      <c r="R23" t="e">
        <f t="shared" si="5"/>
        <v>#DIV/0!</v>
      </c>
      <c r="S23">
        <f t="shared" si="6"/>
        <v>0.004938626969779162</v>
      </c>
      <c r="T23">
        <f t="shared" si="7"/>
        <v>0.005772504426051862</v>
      </c>
    </row>
    <row r="24" spans="1:20" ht="12.75">
      <c r="A24">
        <v>9.78</v>
      </c>
      <c r="B24" s="13">
        <v>0.00686915351104744</v>
      </c>
      <c r="C24" s="4">
        <f t="shared" si="10"/>
        <v>233.86033799999993</v>
      </c>
      <c r="D24">
        <f t="shared" si="11"/>
        <v>3.925495008202639E-11</v>
      </c>
      <c r="F24">
        <v>-0.000396897421205445</v>
      </c>
      <c r="G24">
        <v>6.252512841916326</v>
      </c>
      <c r="H24" s="4">
        <v>283.7445030497086</v>
      </c>
      <c r="I24">
        <v>0.009747387361968365</v>
      </c>
      <c r="K24" s="10" t="s">
        <v>19</v>
      </c>
      <c r="N24">
        <f t="shared" si="8"/>
        <v>9.699999999999996</v>
      </c>
      <c r="O24" s="4">
        <f t="shared" si="3"/>
        <v>228.1682499999997</v>
      </c>
      <c r="P24">
        <f t="shared" si="4"/>
        <v>0.005928856015635971</v>
      </c>
      <c r="Q24">
        <f t="shared" si="9"/>
        <v>0.005928549254787174</v>
      </c>
      <c r="R24" t="e">
        <f t="shared" si="5"/>
        <v>#DIV/0!</v>
      </c>
      <c r="S24">
        <f t="shared" si="6"/>
        <v>0.0050879644105413105</v>
      </c>
      <c r="T24">
        <f t="shared" si="7"/>
        <v>0.005904667720243022</v>
      </c>
    </row>
    <row r="25" spans="1:20" ht="12.75">
      <c r="A25">
        <v>10</v>
      </c>
      <c r="B25" s="13">
        <v>0.00865691768365195</v>
      </c>
      <c r="C25" s="4">
        <f t="shared" si="10"/>
        <v>250</v>
      </c>
      <c r="D25">
        <f t="shared" si="11"/>
        <v>4.2619373876600903E-11</v>
      </c>
      <c r="K25">
        <f>F24*(-14710.5013544)</f>
        <v>5.838560052200566</v>
      </c>
      <c r="N25">
        <f t="shared" si="8"/>
        <v>9.709999999999996</v>
      </c>
      <c r="O25" s="4">
        <f t="shared" si="3"/>
        <v>228.87465274999968</v>
      </c>
      <c r="P25">
        <f t="shared" si="4"/>
        <v>0.006057592856885783</v>
      </c>
      <c r="Q25">
        <f t="shared" si="9"/>
        <v>0.006057257581760908</v>
      </c>
      <c r="R25" t="e">
        <f t="shared" si="5"/>
        <v>#DIV/0!</v>
      </c>
      <c r="S25">
        <f t="shared" si="6"/>
        <v>0.005231537576220162</v>
      </c>
      <c r="T25">
        <f t="shared" si="7"/>
        <v>0.006033679972664513</v>
      </c>
    </row>
    <row r="26" spans="1:20" ht="12.75">
      <c r="A26">
        <v>10.22</v>
      </c>
      <c r="B26" s="13">
        <v>0.00952011750985093</v>
      </c>
      <c r="C26" s="4">
        <f t="shared" si="10"/>
        <v>266.86566200000004</v>
      </c>
      <c r="D26">
        <f t="shared" si="11"/>
        <v>2.102374709323133E-11</v>
      </c>
      <c r="N26">
        <f t="shared" si="8"/>
        <v>9.719999999999995</v>
      </c>
      <c r="O26" s="4">
        <f t="shared" si="3"/>
        <v>229.58251199999967</v>
      </c>
      <c r="P26">
        <f t="shared" si="4"/>
        <v>0.006183262667410629</v>
      </c>
      <c r="Q26">
        <f t="shared" si="9"/>
        <v>0.006182904025591931</v>
      </c>
      <c r="R26" t="e">
        <f t="shared" si="5"/>
        <v>#DIV/0!</v>
      </c>
      <c r="S26">
        <f t="shared" si="6"/>
        <v>0.005369556534626273</v>
      </c>
      <c r="T26">
        <f t="shared" si="7"/>
        <v>0.0061595973524391605</v>
      </c>
    </row>
    <row r="27" spans="1:20" ht="12.75">
      <c r="A27">
        <v>10.44</v>
      </c>
      <c r="B27" s="13">
        <v>0.00974020987126778</v>
      </c>
      <c r="C27" s="4">
        <f t="shared" si="10"/>
        <v>284.47329599999995</v>
      </c>
      <c r="D27">
        <f t="shared" si="11"/>
        <v>4.6353092092417434E-11</v>
      </c>
      <c r="N27">
        <f t="shared" si="8"/>
        <v>9.729999999999995</v>
      </c>
      <c r="O27" s="4">
        <f t="shared" si="3"/>
        <v>230.29182924999964</v>
      </c>
      <c r="P27">
        <f t="shared" si="4"/>
        <v>0.006305919401344706</v>
      </c>
      <c r="Q27">
        <f t="shared" si="9"/>
        <v>0.006305542274809762</v>
      </c>
      <c r="R27" t="e">
        <f t="shared" si="5"/>
        <v>#DIV/0!</v>
      </c>
      <c r="S27">
        <f t="shared" si="6"/>
        <v>0.005502223459313532</v>
      </c>
      <c r="T27">
        <f t="shared" si="7"/>
        <v>0.0062824749380326825</v>
      </c>
    </row>
    <row r="28" spans="1:20" ht="12.75">
      <c r="A28">
        <v>10.66</v>
      </c>
      <c r="B28" s="13">
        <v>0.00952909550323966</v>
      </c>
      <c r="C28" s="4">
        <f t="shared" si="10"/>
        <v>302.838874</v>
      </c>
      <c r="D28">
        <f t="shared" si="11"/>
        <v>1.1293784796622101E-13</v>
      </c>
      <c r="N28">
        <f t="shared" si="8"/>
        <v>9.739999999999995</v>
      </c>
      <c r="O28" s="4">
        <f t="shared" si="3"/>
        <v>231.00260599999962</v>
      </c>
      <c r="P28">
        <f t="shared" si="4"/>
        <v>0.006425615976842231</v>
      </c>
      <c r="Q28">
        <f t="shared" si="9"/>
        <v>0.006425224989976925</v>
      </c>
      <c r="R28" t="e">
        <f t="shared" si="5"/>
        <v>#DIV/0!</v>
      </c>
      <c r="S28">
        <f t="shared" si="6"/>
        <v>0.005629732933874615</v>
      </c>
      <c r="T28">
        <f t="shared" si="7"/>
        <v>0.0064023667394858645</v>
      </c>
    </row>
    <row r="29" spans="3:20" ht="12.75">
      <c r="C29" s="4"/>
      <c r="D29" s="10" t="s">
        <v>8</v>
      </c>
      <c r="N29">
        <f t="shared" si="8"/>
        <v>9.749999999999995</v>
      </c>
      <c r="O29" s="4">
        <f t="shared" si="3"/>
        <v>231.71484374999963</v>
      </c>
      <c r="P29">
        <f t="shared" si="4"/>
        <v>0.006542404296968779</v>
      </c>
      <c r="Q29">
        <f t="shared" si="9"/>
        <v>0.0065420038243627614</v>
      </c>
      <c r="R29" t="e">
        <f t="shared" si="5"/>
        <v>#DIV/0!</v>
      </c>
      <c r="S29">
        <f t="shared" si="6"/>
        <v>0.005752272244211839</v>
      </c>
      <c r="T29">
        <f t="shared" si="7"/>
        <v>0.0065193257201713335</v>
      </c>
    </row>
    <row r="30" spans="3:20" ht="12.75">
      <c r="C30" s="4"/>
      <c r="D30">
        <f>SUM(D23:D28)</f>
        <v>1.5199872216121126E-10</v>
      </c>
      <c r="N30">
        <f t="shared" si="8"/>
        <v>9.759999999999994</v>
      </c>
      <c r="O30" s="4">
        <f t="shared" si="3"/>
        <v>232.42854399999962</v>
      </c>
      <c r="P30">
        <f t="shared" si="4"/>
        <v>0.006656335270150627</v>
      </c>
      <c r="Q30">
        <f t="shared" si="9"/>
        <v>0.006655929444180914</v>
      </c>
      <c r="R30" t="e">
        <f t="shared" si="5"/>
        <v>#DIV/0!</v>
      </c>
      <c r="S30">
        <f t="shared" si="6"/>
        <v>0.005870021659270419</v>
      </c>
      <c r="T30">
        <f t="shared" si="7"/>
        <v>0.0066334038180855814</v>
      </c>
    </row>
    <row r="31" spans="14:20" ht="12.75">
      <c r="N31">
        <f t="shared" si="8"/>
        <v>9.769999999999994</v>
      </c>
      <c r="O31" s="4">
        <f t="shared" si="3"/>
        <v>233.14370824999958</v>
      </c>
      <c r="P31">
        <f t="shared" si="4"/>
        <v>0.006767458830191701</v>
      </c>
      <c r="Q31">
        <f t="shared" si="9"/>
        <v>0.00676705154840011</v>
      </c>
      <c r="R31" t="e">
        <f t="shared" si="5"/>
        <v>#DIV/0!</v>
      </c>
      <c r="S31">
        <f t="shared" si="6"/>
        <v>0.005983154700700646</v>
      </c>
      <c r="T31">
        <f t="shared" si="7"/>
        <v>0.0067446519666868165</v>
      </c>
    </row>
    <row r="32" spans="14:31" ht="12.75">
      <c r="N32">
        <f t="shared" si="8"/>
        <v>9.779999999999994</v>
      </c>
      <c r="O32" s="4">
        <f t="shared" si="3"/>
        <v>233.86033799999956</v>
      </c>
      <c r="P32">
        <f t="shared" si="4"/>
        <v>0.006875823955867869</v>
      </c>
      <c r="Q32">
        <f t="shared" si="9"/>
        <v>0.006875418888137547</v>
      </c>
      <c r="R32" t="e">
        <f t="shared" si="5"/>
        <v>#DIV/0!</v>
      </c>
      <c r="S32">
        <f t="shared" si="6"/>
        <v>0.006091838401896235</v>
      </c>
      <c r="T32">
        <f t="shared" si="7"/>
        <v>0.0068531201152884896</v>
      </c>
      <c r="AE32" t="s">
        <v>9</v>
      </c>
    </row>
    <row r="33" spans="14:20" ht="12.75">
      <c r="N33">
        <f t="shared" si="8"/>
        <v>9.789999999999994</v>
      </c>
      <c r="O33" s="4">
        <f t="shared" si="3"/>
        <v>234.57843474999956</v>
      </c>
      <c r="P33">
        <f t="shared" si="4"/>
        <v>0.006981478690107717</v>
      </c>
      <c r="Q33">
        <f t="shared" si="9"/>
        <v>0.006981079285644239</v>
      </c>
      <c r="R33" t="e">
        <f t="shared" si="5"/>
        <v>#DIV/0!</v>
      </c>
      <c r="S33">
        <f t="shared" si="6"/>
        <v>0.00619623355683772</v>
      </c>
      <c r="T33">
        <f t="shared" si="7"/>
        <v>0.006958857249018581</v>
      </c>
    </row>
    <row r="34" spans="14:20" ht="12.75">
      <c r="N34">
        <f t="shared" si="8"/>
        <v>9.799999999999994</v>
      </c>
      <c r="O34" s="4">
        <f t="shared" si="3"/>
        <v>235.29799999999955</v>
      </c>
      <c r="P34">
        <f t="shared" si="4"/>
        <v>0.007084470158769176</v>
      </c>
      <c r="Q34">
        <f t="shared" si="9"/>
        <v>0.007084079652891177</v>
      </c>
      <c r="R34" t="e">
        <f t="shared" si="5"/>
        <v>#DIV/0!</v>
      </c>
      <c r="S34">
        <f t="shared" si="6"/>
        <v>0.006296494959151879</v>
      </c>
      <c r="T34">
        <f t="shared" si="7"/>
        <v>0.007061911408354319</v>
      </c>
    </row>
    <row r="35" spans="14:20" ht="12.75">
      <c r="N35">
        <f t="shared" si="8"/>
        <v>9.809999999999993</v>
      </c>
      <c r="O35" s="4">
        <f t="shared" si="3"/>
        <v>236.01903524999952</v>
      </c>
      <c r="P35">
        <f t="shared" si="4"/>
        <v>0.007184844589020748</v>
      </c>
      <c r="Q35">
        <f t="shared" si="9"/>
        <v>0.007184466009765246</v>
      </c>
      <c r="R35" t="e">
        <f t="shared" si="5"/>
        <v>#DIV/0!</v>
      </c>
      <c r="S35">
        <f t="shared" si="6"/>
        <v>0.0063927716317813766</v>
      </c>
      <c r="T35">
        <f t="shared" si="7"/>
        <v>0.007162329708241778</v>
      </c>
    </row>
    <row r="36" spans="14:20" ht="12.75">
      <c r="N36">
        <f t="shared" si="8"/>
        <v>9.819999999999993</v>
      </c>
      <c r="O36" s="4">
        <f t="shared" si="3"/>
        <v>236.7415419999995</v>
      </c>
      <c r="P36">
        <f t="shared" si="4"/>
        <v>0.007282647327336127</v>
      </c>
      <c r="Q36">
        <f t="shared" si="9"/>
        <v>0.007282283501883379</v>
      </c>
      <c r="R36" t="e">
        <f t="shared" si="5"/>
        <v>#DIV/0!</v>
      </c>
      <c r="S36">
        <f t="shared" si="6"/>
        <v>0.006485207047642419</v>
      </c>
      <c r="T36">
        <f t="shared" si="7"/>
        <v>0.007260158356809518</v>
      </c>
    </row>
    <row r="37" spans="14:20" ht="12.75">
      <c r="N37">
        <f t="shared" si="8"/>
        <v>9.829999999999993</v>
      </c>
      <c r="O37" s="4">
        <f t="shared" si="3"/>
        <v>237.46552174999948</v>
      </c>
      <c r="P37">
        <f t="shared" si="4"/>
        <v>0.007377922857110687</v>
      </c>
      <c r="Q37">
        <f t="shared" si="9"/>
        <v>0.0073775764180332385</v>
      </c>
      <c r="R37" t="e">
        <f t="shared" si="5"/>
        <v>#DIV/0!</v>
      </c>
      <c r="S37">
        <f t="shared" si="6"/>
        <v>0.006573939341632657</v>
      </c>
      <c r="T37">
        <f t="shared" si="7"/>
        <v>0.0073554426736853525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8"/>
        <v>9.839999999999993</v>
      </c>
      <c r="O38" s="4">
        <f t="shared" si="3"/>
        <v>238.19097599999947</v>
      </c>
      <c r="P38">
        <f t="shared" si="4"/>
        <v>0.007470714815908163</v>
      </c>
      <c r="Q38">
        <f t="shared" si="9"/>
        <v>0.0074703882072489165</v>
      </c>
      <c r="R38" t="e">
        <f t="shared" si="5"/>
        <v>#DIV/0!</v>
      </c>
      <c r="S38">
        <f t="shared" si="6"/>
        <v>0.006659101514336884</v>
      </c>
      <c r="T38">
        <f t="shared" si="7"/>
        <v>0.007448227107925053</v>
      </c>
    </row>
    <row r="39" spans="1:20" ht="18">
      <c r="A39" s="3" t="s">
        <v>23</v>
      </c>
      <c r="C39" s="4"/>
      <c r="N39">
        <f t="shared" si="8"/>
        <v>9.849999999999993</v>
      </c>
      <c r="O39" s="4">
        <f t="shared" si="3"/>
        <v>238.91790624999945</v>
      </c>
      <c r="P39">
        <f t="shared" si="4"/>
        <v>0.00756106601234573</v>
      </c>
      <c r="Q39">
        <f t="shared" si="9"/>
        <v>0.00756076149552932</v>
      </c>
      <c r="R39" t="e">
        <f t="shared" si="5"/>
        <v>#DIV/0!</v>
      </c>
      <c r="S39">
        <f t="shared" si="6"/>
        <v>0.0067408216277633284</v>
      </c>
      <c r="T39">
        <f t="shared" si="7"/>
        <v>0.007538555255561593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8"/>
        <v>9.859999999999992</v>
      </c>
      <c r="O40" s="4">
        <f t="shared" si="3"/>
        <v>239.64631399999942</v>
      </c>
      <c r="P40">
        <f t="shared" si="4"/>
        <v>0.007649018442625288</v>
      </c>
      <c r="Q40">
        <f t="shared" si="9"/>
        <v>0.007648738102207284</v>
      </c>
      <c r="R40" t="e">
        <f t="shared" si="5"/>
        <v>#DIV/0!</v>
      </c>
      <c r="S40">
        <f t="shared" si="6"/>
        <v>0.006819222993430241</v>
      </c>
      <c r="T40">
        <f t="shared" si="7"/>
        <v>0.007626469876783245</v>
      </c>
    </row>
    <row r="41" spans="3:20" ht="12.75">
      <c r="C41" s="4">
        <f aca="true" t="shared" si="12" ref="C41:C46">((A41)^3)/4</f>
        <v>0</v>
      </c>
      <c r="D41" t="e">
        <f aca="true" t="shared" si="13" ref="D41:D46">(B41-($F$42*$H$42)*((1/($G$42*($G$42-1)))*($H$42/C41)^($G$42-1)+C41/($G$42*$H$42)-1/($G$42-1))-$I$42)^2</f>
        <v>#DIV/0!</v>
      </c>
      <c r="K41">
        <f>((H42*4)^(1/3))*0.5291772083</f>
        <v>0</v>
      </c>
      <c r="N41">
        <f t="shared" si="8"/>
        <v>9.869999999999992</v>
      </c>
      <c r="O41" s="4">
        <f t="shared" si="3"/>
        <v>240.3762007499994</v>
      </c>
      <c r="P41">
        <f t="shared" si="4"/>
        <v>0.007734613306718795</v>
      </c>
      <c r="Q41">
        <f t="shared" si="9"/>
        <v>0.007734359055977049</v>
      </c>
      <c r="R41" t="e">
        <f t="shared" si="5"/>
        <v>#DIV/0!</v>
      </c>
      <c r="S41">
        <f t="shared" si="6"/>
        <v>0.006894424353108879</v>
      </c>
      <c r="T41">
        <f t="shared" si="7"/>
        <v>0.007712012912748926</v>
      </c>
    </row>
    <row r="42" spans="3:20" ht="12.75">
      <c r="C42" s="4">
        <f t="shared" si="12"/>
        <v>0</v>
      </c>
      <c r="D42" t="e">
        <f t="shared" si="13"/>
        <v>#DIV/0!</v>
      </c>
      <c r="H42" s="4"/>
      <c r="K42" s="10" t="s">
        <v>19</v>
      </c>
      <c r="N42">
        <f t="shared" si="8"/>
        <v>9.879999999999992</v>
      </c>
      <c r="O42" s="4">
        <f t="shared" si="3"/>
        <v>241.1075679999994</v>
      </c>
      <c r="P42">
        <f t="shared" si="4"/>
        <v>0.007817891024215226</v>
      </c>
      <c r="Q42">
        <f t="shared" si="9"/>
        <v>0.007817664610587345</v>
      </c>
      <c r="R42" t="e">
        <f t="shared" si="5"/>
        <v>#DIV/0!</v>
      </c>
      <c r="S42">
        <f t="shared" si="6"/>
        <v>0.00696654005251667</v>
      </c>
      <c r="T42">
        <f t="shared" si="7"/>
        <v>0.007795225502048628</v>
      </c>
    </row>
    <row r="43" spans="3:20" ht="12.75">
      <c r="C43" s="4">
        <f t="shared" si="12"/>
        <v>0</v>
      </c>
      <c r="D43" t="e">
        <f t="shared" si="13"/>
        <v>#DIV/0!</v>
      </c>
      <c r="K43">
        <f>F42*(-14710.5013544)</f>
        <v>0</v>
      </c>
      <c r="N43">
        <f t="shared" si="8"/>
        <v>9.889999999999992</v>
      </c>
      <c r="O43" s="4">
        <f t="shared" si="3"/>
        <v>241.84041724999938</v>
      </c>
      <c r="P43">
        <f t="shared" si="4"/>
        <v>0.007898891249836556</v>
      </c>
      <c r="Q43">
        <f t="shared" si="9"/>
        <v>0.007898694260207745</v>
      </c>
      <c r="R43" t="e">
        <f t="shared" si="5"/>
        <v>#DIV/0!</v>
      </c>
      <c r="S43">
        <f t="shared" si="6"/>
        <v>0.007035680208242347</v>
      </c>
      <c r="T43">
        <f t="shared" si="7"/>
        <v>0.007876147996816893</v>
      </c>
    </row>
    <row r="44" spans="3:20" ht="12.75">
      <c r="C44" s="4">
        <f t="shared" si="12"/>
        <v>0</v>
      </c>
      <c r="D44" t="e">
        <f t="shared" si="13"/>
        <v>#DIV/0!</v>
      </c>
      <c r="N44">
        <f t="shared" si="8"/>
        <v>9.899999999999991</v>
      </c>
      <c r="O44" s="4">
        <f t="shared" si="3"/>
        <v>242.57474999999937</v>
      </c>
      <c r="P44">
        <f t="shared" si="4"/>
        <v>0.007977652888629979</v>
      </c>
      <c r="Q44">
        <f t="shared" si="9"/>
        <v>0.007977486754475072</v>
      </c>
      <c r="R44" t="e">
        <f t="shared" si="5"/>
        <v>#DIV/0!</v>
      </c>
      <c r="S44">
        <f t="shared" si="6"/>
        <v>0.007101950868173094</v>
      </c>
      <c r="T44">
        <f t="shared" si="7"/>
        <v>0.007954819978506913</v>
      </c>
    </row>
    <row r="45" spans="3:20" ht="12.75">
      <c r="C45" s="4">
        <f t="shared" si="12"/>
        <v>0</v>
      </c>
      <c r="D45" t="e">
        <f t="shared" si="13"/>
        <v>#DIV/0!</v>
      </c>
      <c r="N45">
        <f t="shared" si="8"/>
        <v>9.909999999999991</v>
      </c>
      <c r="O45" s="4">
        <f t="shared" si="3"/>
        <v>243.31056774999936</v>
      </c>
      <c r="P45">
        <f t="shared" si="4"/>
        <v>0.008054214110843455</v>
      </c>
      <c r="Q45">
        <f t="shared" si="9"/>
        <v>0.008054080113227065</v>
      </c>
      <c r="R45" t="e">
        <f t="shared" si="5"/>
        <v>#DIV/0!</v>
      </c>
      <c r="S45">
        <f t="shared" si="6"/>
        <v>0.007165454165682998</v>
      </c>
      <c r="T45">
        <f t="shared" si="7"/>
        <v>0.008031280273332785</v>
      </c>
    </row>
    <row r="46" spans="3:20" ht="12.75">
      <c r="C46" s="4">
        <f t="shared" si="12"/>
        <v>0</v>
      </c>
      <c r="D46" t="e">
        <f t="shared" si="13"/>
        <v>#DIV/0!</v>
      </c>
      <c r="N46">
        <f t="shared" si="8"/>
        <v>9.919999999999991</v>
      </c>
      <c r="O46" s="4">
        <f t="shared" si="3"/>
        <v>244.04787199999933</v>
      </c>
      <c r="P46">
        <f t="shared" si="4"/>
        <v>0.008128612366491518</v>
      </c>
      <c r="Q46">
        <f t="shared" si="9"/>
        <v>0.008128511640930005</v>
      </c>
      <c r="R46" t="e">
        <f t="shared" si="5"/>
        <v>#DIV/0!</v>
      </c>
      <c r="S46">
        <f t="shared" si="6"/>
        <v>0.007226288467831236</v>
      </c>
      <c r="T46">
        <f t="shared" si="7"/>
        <v>0.008105566967387212</v>
      </c>
    </row>
    <row r="47" spans="3:20" ht="12.75">
      <c r="C47" s="4"/>
      <c r="D47" s="10" t="s">
        <v>8</v>
      </c>
      <c r="N47">
        <f t="shared" si="8"/>
        <v>9.92999999999999</v>
      </c>
      <c r="O47" s="4">
        <f t="shared" si="3"/>
        <v>244.78666424999932</v>
      </c>
      <c r="P47">
        <f t="shared" si="4"/>
        <v>0.008200884399618108</v>
      </c>
      <c r="Q47">
        <f t="shared" si="9"/>
        <v>0.008200817940806982</v>
      </c>
      <c r="R47" t="e">
        <f t="shared" si="5"/>
        <v>#DIV/0!</v>
      </c>
      <c r="S47">
        <f t="shared" si="6"/>
        <v>0.007284548517808527</v>
      </c>
      <c r="T47">
        <f t="shared" si="7"/>
        <v>0.008177717421441742</v>
      </c>
    </row>
    <row r="48" spans="3:20" ht="12.75">
      <c r="C48" s="4"/>
      <c r="D48" t="e">
        <f>SUM(D41:D46)</f>
        <v>#DIV/0!</v>
      </c>
      <c r="N48">
        <f t="shared" si="8"/>
        <v>9.93999999999999</v>
      </c>
      <c r="O48" s="4">
        <f t="shared" si="3"/>
        <v>245.52694599999933</v>
      </c>
      <c r="P48">
        <f t="shared" si="4"/>
        <v>0.00827106626226289</v>
      </c>
      <c r="Q48">
        <f t="shared" si="9"/>
        <v>0.008271034928673295</v>
      </c>
      <c r="R48" t="e">
        <f t="shared" si="5"/>
        <v>#DIV/0!</v>
      </c>
      <c r="S48">
        <f t="shared" si="6"/>
        <v>0.007340325571860448</v>
      </c>
      <c r="T48">
        <f t="shared" si="7"/>
        <v>0.008247768285436647</v>
      </c>
    </row>
    <row r="49" spans="3:20" ht="12.75">
      <c r="C49" s="4"/>
      <c r="N49">
        <f t="shared" si="8"/>
        <v>9.94999999999999</v>
      </c>
      <c r="O49" s="4">
        <f t="shared" si="3"/>
        <v>246.2687187499993</v>
      </c>
      <c r="P49">
        <f t="shared" si="4"/>
        <v>0.008339193328137713</v>
      </c>
      <c r="Q49">
        <f t="shared" si="9"/>
        <v>0.00833919784648533</v>
      </c>
      <c r="R49" t="e">
        <f t="shared" si="5"/>
        <v>#DIV/0!</v>
      </c>
      <c r="S49">
        <f t="shared" si="6"/>
        <v>0.0073937075309071</v>
      </c>
      <c r="T49">
        <f t="shared" si="7"/>
        <v>0.008315755512667077</v>
      </c>
    </row>
    <row r="50" spans="3:20" ht="12.75">
      <c r="C50" s="4"/>
      <c r="N50">
        <f t="shared" si="8"/>
        <v>9.95999999999999</v>
      </c>
      <c r="O50" s="4">
        <f t="shared" si="3"/>
        <v>247.01198399999925</v>
      </c>
      <c r="P50">
        <f t="shared" si="4"/>
        <v>0.008405300306019431</v>
      </c>
      <c r="Q50">
        <f t="shared" si="9"/>
        <v>0.00840534127560924</v>
      </c>
      <c r="R50" t="e">
        <f t="shared" si="5"/>
        <v>#DIV/0!</v>
      </c>
      <c r="S50">
        <f t="shared" si="6"/>
        <v>0.007444779067069535</v>
      </c>
      <c r="T50">
        <f t="shared" si="7"/>
        <v>0.008381714373672307</v>
      </c>
    </row>
    <row r="51" spans="14:20" ht="12.75">
      <c r="N51">
        <f t="shared" si="8"/>
        <v>9.96999999999999</v>
      </c>
      <c r="O51" s="4">
        <f t="shared" si="3"/>
        <v>247.75674324999923</v>
      </c>
      <c r="P51">
        <f t="shared" si="4"/>
        <v>0.008469421252865116</v>
      </c>
      <c r="Q51">
        <f t="shared" si="9"/>
        <v>0.008469499149815315</v>
      </c>
      <c r="R51" t="e">
        <f t="shared" si="5"/>
        <v>#DIV/0!</v>
      </c>
      <c r="S51">
        <f t="shared" si="6"/>
        <v>0.007493621745304918</v>
      </c>
      <c r="T51">
        <f t="shared" si="7"/>
        <v>0.008445679469834525</v>
      </c>
    </row>
    <row r="52" spans="14:20" ht="12.75">
      <c r="N52">
        <f t="shared" si="8"/>
        <v>9.97999999999999</v>
      </c>
      <c r="O52" s="4">
        <f t="shared" si="3"/>
        <v>248.50299799999922</v>
      </c>
      <c r="P52">
        <f t="shared" si="4"/>
        <v>0.008531589586655895</v>
      </c>
      <c r="Q52">
        <f aca="true" t="shared" si="14" ref="Q52:Q115">($F$24*$H$24)*((1/($G$24*($G$24-1)))*($H$24/O52)^($G$24-1)+O52/($G$24*$H$24)-1/($G$24-1))+$I$24</f>
        <v>0.008531704768004088</v>
      </c>
      <c r="R52" t="e">
        <f t="shared" si="5"/>
        <v>#DIV/0!</v>
      </c>
      <c r="S52">
        <f t="shared" si="6"/>
        <v>0.007540314140344046</v>
      </c>
      <c r="T52">
        <f t="shared" si="7"/>
        <v>0.008507684746693422</v>
      </c>
    </row>
    <row r="53" spans="14:20" ht="12.75">
      <c r="N53">
        <f t="shared" si="8"/>
        <v>9.98999999999999</v>
      </c>
      <c r="O53" s="4">
        <f t="shared" si="3"/>
        <v>249.25074974999922</v>
      </c>
      <c r="P53">
        <f t="shared" si="4"/>
        <v>0.008591838098975162</v>
      </c>
      <c r="Q53">
        <f t="shared" si="14"/>
        <v>0.00859199080667002</v>
      </c>
      <c r="R53" t="e">
        <f t="shared" si="5"/>
        <v>#DIV/0!</v>
      </c>
      <c r="S53">
        <f t="shared" si="6"/>
        <v>0.007584931949117226</v>
      </c>
      <c r="T53">
        <f t="shared" si="7"/>
        <v>0.008567763506983031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8"/>
        <v>9.99999999999999</v>
      </c>
      <c r="O54" s="4">
        <f t="shared" si="3"/>
        <v>249.9999999999992</v>
      </c>
      <c r="P54">
        <f t="shared" si="4"/>
        <v>0.00865019896732697</v>
      </c>
      <c r="Q54">
        <f t="shared" si="14"/>
        <v>0.008650389332108311</v>
      </c>
      <c r="R54" t="e">
        <f t="shared" si="5"/>
        <v>#DIV/0!</v>
      </c>
      <c r="S54">
        <f t="shared" si="6"/>
        <v>0.007627548098846757</v>
      </c>
      <c r="T54">
        <f t="shared" si="7"/>
        <v>0.008625948423396607</v>
      </c>
    </row>
    <row r="55" spans="1:20" ht="18">
      <c r="A55" s="3" t="s">
        <v>20</v>
      </c>
      <c r="C55" s="4"/>
      <c r="N55">
        <f t="shared" si="8"/>
        <v>10.00999999999999</v>
      </c>
      <c r="O55" s="4">
        <f t="shared" si="3"/>
        <v>250.7507502499992</v>
      </c>
      <c r="P55">
        <f t="shared" si="4"/>
        <v>0.008706703767200168</v>
      </c>
      <c r="Q55">
        <f t="shared" si="14"/>
        <v>0.008706931812370408</v>
      </c>
      <c r="R55" t="e">
        <f t="shared" si="5"/>
        <v>#DIV/0!</v>
      </c>
      <c r="S55">
        <f t="shared" si="6"/>
        <v>0.007668232850977135</v>
      </c>
      <c r="T55">
        <f t="shared" si="7"/>
        <v>0.0086822715510857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8"/>
        <v>10.019999999999989</v>
      </c>
      <c r="O56" s="4">
        <f t="shared" si="3"/>
        <v>251.50300199999916</v>
      </c>
      <c r="P56">
        <f t="shared" si="4"/>
        <v>0.00876138348388381</v>
      </c>
      <c r="Q56">
        <f t="shared" si="14"/>
        <v>0.008761649128973802</v>
      </c>
      <c r="R56" t="e">
        <f t="shared" si="5"/>
        <v>#DIV/0!</v>
      </c>
      <c r="S56">
        <f t="shared" si="6"/>
        <v>0.007707053901107256</v>
      </c>
      <c r="T56">
        <f t="shared" si="7"/>
        <v>0.008736764339899087</v>
      </c>
    </row>
    <row r="57" spans="1:20" ht="12.75">
      <c r="A57">
        <v>9.56</v>
      </c>
      <c r="B57" s="13">
        <v>0.00235368255960111</v>
      </c>
      <c r="C57" s="4">
        <f aca="true" t="shared" si="15" ref="C57:C62">((A57)^3)/4</f>
        <v>218.43070400000002</v>
      </c>
      <c r="D57">
        <f aca="true" t="shared" si="16" ref="D57:D62">(B57-($F$58*$H$58)*((1/($G$58*($G$58-1)))*($H$58/C57)^($G$58-1)+C57/($G$58*$H$58)-1/($G$58-1))-$I$58)^2</f>
        <v>4.797912210416986E-11</v>
      </c>
      <c r="K57" s="11" t="s">
        <v>10</v>
      </c>
      <c r="N57">
        <f t="shared" si="8"/>
        <v>10.029999999999989</v>
      </c>
      <c r="O57" s="4">
        <f t="shared" si="3"/>
        <v>252.25675674999914</v>
      </c>
      <c r="P57">
        <f t="shared" si="4"/>
        <v>0.008814268524039277</v>
      </c>
      <c r="Q57">
        <f t="shared" si="14"/>
        <v>0.008814571588371088</v>
      </c>
      <c r="R57" t="e">
        <f t="shared" si="5"/>
        <v>#DIV/0!</v>
      </c>
      <c r="S57">
        <f t="shared" si="6"/>
        <v>0.007744076475082103</v>
      </c>
      <c r="T57">
        <f t="shared" si="7"/>
        <v>0.008789457646367295</v>
      </c>
    </row>
    <row r="58" spans="1:20" ht="12.75">
      <c r="A58">
        <v>9.78</v>
      </c>
      <c r="B58" s="13">
        <v>0.00612560691308772</v>
      </c>
      <c r="C58" s="4">
        <f t="shared" si="15"/>
        <v>233.86033799999993</v>
      </c>
      <c r="D58">
        <f t="shared" si="16"/>
        <v>1.1403123480855793E-09</v>
      </c>
      <c r="F58">
        <v>-0.00020710458396828413</v>
      </c>
      <c r="G58">
        <v>12.396054926169219</v>
      </c>
      <c r="H58" s="4">
        <v>281.3386861299333</v>
      </c>
      <c r="I58">
        <v>0.008275953804742126</v>
      </c>
      <c r="K58">
        <f>((H58*4)^(1/3))*0.5291772083</f>
        <v>5.504243179149695</v>
      </c>
      <c r="N58">
        <f t="shared" si="8"/>
        <v>10.039999999999988</v>
      </c>
      <c r="O58" s="4">
        <f t="shared" si="3"/>
        <v>253.01201599999914</v>
      </c>
      <c r="P58">
        <f t="shared" si="4"/>
        <v>0.00886538872703418</v>
      </c>
      <c r="Q58">
        <f t="shared" si="14"/>
        <v>0.008865728933183766</v>
      </c>
      <c r="R58" t="e">
        <f t="shared" si="5"/>
        <v>#DIV/0!</v>
      </c>
      <c r="S58">
        <f t="shared" si="6"/>
        <v>0.007779363421395164</v>
      </c>
      <c r="T58">
        <f t="shared" si="7"/>
        <v>0.008840381745438223</v>
      </c>
    </row>
    <row r="59" spans="1:20" ht="12.75">
      <c r="A59">
        <v>10</v>
      </c>
      <c r="B59" s="13">
        <v>0.00759304425434947</v>
      </c>
      <c r="C59" s="4">
        <f t="shared" si="15"/>
        <v>250</v>
      </c>
      <c r="D59">
        <f t="shared" si="16"/>
        <v>1.1905152850960267E-09</v>
      </c>
      <c r="K59" s="10" t="s">
        <v>19</v>
      </c>
      <c r="N59">
        <f t="shared" si="8"/>
        <v>10.049999999999988</v>
      </c>
      <c r="O59" s="4">
        <f t="shared" si="3"/>
        <v>253.76878124999914</v>
      </c>
      <c r="P59">
        <f t="shared" si="4"/>
        <v>0.00891477337604334</v>
      </c>
      <c r="Q59">
        <f t="shared" si="14"/>
        <v>0.008915150353205616</v>
      </c>
      <c r="R59" t="e">
        <f t="shared" si="5"/>
        <v>#DIV/0!</v>
      </c>
      <c r="S59">
        <f t="shared" si="6"/>
        <v>0.007812975300046723</v>
      </c>
      <c r="T59">
        <f t="shared" si="7"/>
        <v>0.008889566341969241</v>
      </c>
    </row>
    <row r="60" spans="1:20" ht="12.75">
      <c r="A60">
        <v>10.22</v>
      </c>
      <c r="B60" s="13">
        <v>0.00810730966736628</v>
      </c>
      <c r="C60" s="4">
        <f t="shared" si="15"/>
        <v>266.86566200000004</v>
      </c>
      <c r="D60">
        <f t="shared" si="16"/>
        <v>4.893340885872455E-09</v>
      </c>
      <c r="K60">
        <f>F58*(-14710.5013544)</f>
        <v>3.046612262967892</v>
      </c>
      <c r="N60">
        <f t="shared" si="8"/>
        <v>10.059999999999988</v>
      </c>
      <c r="O60" s="4">
        <f t="shared" si="3"/>
        <v>254.52705399999908</v>
      </c>
      <c r="P60">
        <f t="shared" si="4"/>
        <v>0.008962451208921836</v>
      </c>
      <c r="Q60">
        <f t="shared" si="14"/>
        <v>0.008962864496180806</v>
      </c>
      <c r="R60" t="e">
        <f t="shared" si="5"/>
        <v>#DIV/0!</v>
      </c>
      <c r="S60">
        <f t="shared" si="6"/>
        <v>0.007844970467997222</v>
      </c>
      <c r="T60">
        <f t="shared" si="7"/>
        <v>0.008937040581981163</v>
      </c>
    </row>
    <row r="61" spans="1:20" ht="12.75">
      <c r="A61">
        <v>10.44</v>
      </c>
      <c r="B61" s="13">
        <v>0.00838114772801645</v>
      </c>
      <c r="C61" s="4">
        <f t="shared" si="15"/>
        <v>284.47329599999995</v>
      </c>
      <c r="D61">
        <f t="shared" si="16"/>
        <v>1.180211508904537E-08</v>
      </c>
      <c r="N61">
        <f t="shared" si="8"/>
        <v>10.069999999999988</v>
      </c>
      <c r="O61" s="4">
        <f t="shared" si="3"/>
        <v>255.28683574999909</v>
      </c>
      <c r="P61">
        <f t="shared" si="4"/>
        <v>0.009008450428854927</v>
      </c>
      <c r="Q61">
        <f t="shared" si="14"/>
        <v>0.009008899478361334</v>
      </c>
      <c r="R61" t="e">
        <f t="shared" si="5"/>
        <v>#DIV/0!</v>
      </c>
      <c r="S61">
        <f t="shared" si="6"/>
        <v>0.007875405161349451</v>
      </c>
      <c r="T61">
        <f t="shared" si="7"/>
        <v>0.008982833063679118</v>
      </c>
    </row>
    <row r="62" spans="1:20" ht="12.75">
      <c r="A62">
        <v>10.66</v>
      </c>
      <c r="B62" s="13">
        <v>0.00811998028729021</v>
      </c>
      <c r="C62" s="4">
        <f t="shared" si="15"/>
        <v>302.838874</v>
      </c>
      <c r="D62">
        <f t="shared" si="16"/>
        <v>9.623408764527679E-10</v>
      </c>
      <c r="N62">
        <f t="shared" si="8"/>
        <v>10.079999999999988</v>
      </c>
      <c r="O62" s="4">
        <f t="shared" si="3"/>
        <v>256.04812799999905</v>
      </c>
      <c r="P62">
        <f t="shared" si="4"/>
        <v>0.00905279871478971</v>
      </c>
      <c r="Q62">
        <f t="shared" si="14"/>
        <v>0.009053282894848726</v>
      </c>
      <c r="R62" t="e">
        <f t="shared" si="5"/>
        <v>#DIV/0!</v>
      </c>
      <c r="S62">
        <f t="shared" si="6"/>
        <v>0.007904333574387778</v>
      </c>
      <c r="T62">
        <f t="shared" si="7"/>
        <v>0.009026971848245456</v>
      </c>
    </row>
    <row r="63" spans="3:20" ht="12.75">
      <c r="C63" s="4"/>
      <c r="D63" s="10" t="s">
        <v>8</v>
      </c>
      <c r="N63">
        <f t="shared" si="8"/>
        <v>10.089999999999987</v>
      </c>
      <c r="O63" s="4">
        <f t="shared" si="3"/>
        <v>256.81093224999904</v>
      </c>
      <c r="P63">
        <f t="shared" si="4"/>
        <v>0.009095523231653236</v>
      </c>
      <c r="Q63">
        <f t="shared" si="14"/>
        <v>0.009096041829724507</v>
      </c>
      <c r="R63" t="e">
        <f t="shared" si="5"/>
        <v>#DIV/0!</v>
      </c>
      <c r="S63">
        <f t="shared" si="6"/>
        <v>0.007931807935597623</v>
      </c>
      <c r="T63">
        <f t="shared" si="7"/>
        <v>0.009069484470409638</v>
      </c>
    </row>
    <row r="64" spans="3:20" ht="12.75">
      <c r="C64" s="4"/>
      <c r="D64">
        <f>SUM(D57:D62)</f>
        <v>2.0036603606656367E-08</v>
      </c>
      <c r="N64">
        <f t="shared" si="8"/>
        <v>10.099999999999987</v>
      </c>
      <c r="O64" s="4">
        <f t="shared" si="3"/>
        <v>257.575249999999</v>
      </c>
      <c r="P64">
        <f t="shared" si="4"/>
        <v>0.00913665064036153</v>
      </c>
      <c r="Q64">
        <f t="shared" si="14"/>
        <v>0.00913720286597396</v>
      </c>
      <c r="R64" t="e">
        <f t="shared" si="5"/>
        <v>#DIV/0!</v>
      </c>
      <c r="S64">
        <f t="shared" si="6"/>
        <v>0.00795787858078333</v>
      </c>
      <c r="T64">
        <f t="shared" si="7"/>
        <v>0.009110397948799876</v>
      </c>
    </row>
    <row r="65" spans="3:20" ht="12.75">
      <c r="C65" s="4"/>
      <c r="N65">
        <f t="shared" si="8"/>
        <v>10.109999999999987</v>
      </c>
      <c r="O65" s="4">
        <f t="shared" si="3"/>
        <v>258.341082749999</v>
      </c>
      <c r="P65">
        <f t="shared" si="4"/>
        <v>0.009176207107624183</v>
      </c>
      <c r="Q65">
        <f t="shared" si="14"/>
        <v>0.009176792095207659</v>
      </c>
      <c r="R65" t="e">
        <f t="shared" si="5"/>
        <v>#DIV/0!</v>
      </c>
      <c r="S65">
        <f t="shared" si="6"/>
        <v>0.007982594023397953</v>
      </c>
      <c r="T65">
        <f t="shared" si="7"/>
        <v>0.009149738796081254</v>
      </c>
    </row>
    <row r="66" spans="3:20" ht="12.75">
      <c r="C66" s="4"/>
      <c r="N66">
        <f t="shared" si="8"/>
        <v>10.119999999999987</v>
      </c>
      <c r="O66" s="4">
        <f t="shared" si="3"/>
        <v>259.10843199999897</v>
      </c>
      <c r="P66">
        <f t="shared" si="4"/>
        <v>0.009214218315548698</v>
      </c>
      <c r="Q66">
        <f t="shared" si="14"/>
        <v>0.009214835127185031</v>
      </c>
      <c r="R66" t="e">
        <f t="shared" si="5"/>
        <v>#DIV/0!</v>
      </c>
      <c r="S66">
        <f t="shared" si="6"/>
        <v>0.00800600102219384</v>
      </c>
      <c r="T66">
        <f t="shared" si="7"/>
        <v>0.009187533028884988</v>
      </c>
    </row>
    <row r="67" spans="14:20" ht="12.75">
      <c r="N67">
        <f t="shared" si="8"/>
        <v>10.129999999999987</v>
      </c>
      <c r="O67" s="4">
        <f t="shared" si="3"/>
        <v>259.877299249999</v>
      </c>
      <c r="P67">
        <f t="shared" si="4"/>
        <v>0.009250709471048987</v>
      </c>
      <c r="Q67">
        <f t="shared" si="14"/>
        <v>0.00925135709914418</v>
      </c>
      <c r="R67" t="e">
        <f t="shared" si="5"/>
        <v>#DIV/0!</v>
      </c>
      <c r="S67">
        <f t="shared" si="6"/>
        <v>0.008028144646298575</v>
      </c>
      <c r="T67">
        <f t="shared" si="7"/>
        <v>0.00922380617753325</v>
      </c>
    </row>
    <row r="68" spans="14:20" ht="12.75">
      <c r="N68">
        <f t="shared" si="8"/>
        <v>10.139999999999986</v>
      </c>
      <c r="O68" s="4">
        <f t="shared" si="3"/>
        <v>260.64768599999894</v>
      </c>
      <c r="P68">
        <f t="shared" si="4"/>
        <v>0.009285705315062193</v>
      </c>
      <c r="Q68">
        <f t="shared" si="14"/>
        <v>0.009286382684942071</v>
      </c>
      <c r="R68" t="e">
        <f t="shared" si="5"/>
        <v>#DIV/0!</v>
      </c>
      <c r="S68">
        <f t="shared" si="6"/>
        <v>0.008049068337816703</v>
      </c>
      <c r="T68">
        <f t="shared" si="7"/>
        <v>0.009258583295564025</v>
      </c>
    </row>
    <row r="69" spans="14:20" ht="12.75">
      <c r="N69">
        <f t="shared" si="8"/>
        <v>10.149999999999986</v>
      </c>
      <c r="O69" s="4">
        <f aca="true" t="shared" si="17" ref="O69:O124">((N69)^3)/4</f>
        <v>261.41959374999897</v>
      </c>
      <c r="P69">
        <f aca="true" t="shared" si="18" ref="P69:P124">($F$6*$H$6)*((1/($G$6*($G$6-1)))*($H$6/O69)^($G$6-1)+O69/($G$6*$H$6)-1/($G$6-1))+$I$6</f>
        <v>0.00931923013157787</v>
      </c>
      <c r="Q69">
        <f t="shared" si="14"/>
        <v>0.009319936104009247</v>
      </c>
      <c r="R69" t="e">
        <f aca="true" t="shared" si="19" ref="R69:R124">($F$42*$H$42)*((1/($G$42*($G$42-1)))*($H$42/O69)^($G$42-1)+O69/($G$42*$H$42)-1/($G$42-1))+$I$42</f>
        <v>#DIV/0!</v>
      </c>
      <c r="S69">
        <f aca="true" t="shared" si="20" ref="S69:S124">($F$58*$H$58)*((1/($G$58*($G$58-1)))*($H$58/O69)^($G$58-1)+O69/($G$58*$H$58)-1/($G$58-1))+$I$58</f>
        <v>0.008068813972053604</v>
      </c>
      <c r="T69">
        <f aca="true" t="shared" si="21" ref="T69:T124">($F$77*$H$77)*((1/($G$77*($G$77-1)))*($H$77/O69)^($G$77-1)+O69/($G$77*$H$77)-1/($G$77-1))+$I$77</f>
        <v>0.009291888969060299</v>
      </c>
    </row>
    <row r="70" spans="14:20" ht="12.75">
      <c r="N70">
        <f>N69+0.01</f>
        <v>10.159999999999986</v>
      </c>
      <c r="O70" s="4">
        <f t="shared" si="17"/>
        <v>262.1930239999989</v>
      </c>
      <c r="P70">
        <f t="shared" si="18"/>
        <v>0.009351307756483554</v>
      </c>
      <c r="Q70">
        <f t="shared" si="14"/>
        <v>0.009352041130122802</v>
      </c>
      <c r="R70" t="e">
        <f t="shared" si="19"/>
        <v>#DIV/0!</v>
      </c>
      <c r="S70">
        <f t="shared" si="20"/>
        <v>0.008087421915454005</v>
      </c>
      <c r="T70">
        <f t="shared" si="21"/>
        <v>0.009323747325787717</v>
      </c>
    </row>
    <row r="71" spans="14:20" ht="12.75">
      <c r="N71">
        <f aca="true" t="shared" si="22" ref="N71:N124">N70+0.01</f>
        <v>10.169999999999986</v>
      </c>
      <c r="O71" s="4">
        <f t="shared" si="17"/>
        <v>262.9679782499989</v>
      </c>
      <c r="P71">
        <f t="shared" si="18"/>
        <v>0.009381961586230694</v>
      </c>
      <c r="Q71">
        <f t="shared" si="14"/>
        <v>0.009382721100001665</v>
      </c>
      <c r="R71" t="e">
        <f t="shared" si="19"/>
        <v>#DIV/0!</v>
      </c>
      <c r="S71">
        <f t="shared" si="20"/>
        <v>0.008104931081344063</v>
      </c>
      <c r="T71">
        <f t="shared" si="21"/>
        <v>0.009354182044144932</v>
      </c>
    </row>
    <row r="72" spans="14:20" ht="12.75">
      <c r="N72">
        <f t="shared" si="22"/>
        <v>10.179999999999986</v>
      </c>
      <c r="O72" s="4">
        <f t="shared" si="17"/>
        <v>263.7444579999989</v>
      </c>
      <c r="P72">
        <f t="shared" si="18"/>
        <v>0.0094112145863246</v>
      </c>
      <c r="Q72">
        <f t="shared" si="14"/>
        <v>0.009411998921727846</v>
      </c>
      <c r="R72" t="e">
        <f t="shared" si="19"/>
        <v>#DIV/0!</v>
      </c>
      <c r="S72">
        <f t="shared" si="20"/>
        <v>0.008121378983562239</v>
      </c>
      <c r="T72">
        <f t="shared" si="21"/>
        <v>0.009383216361930563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2"/>
        <v>10.189999999999985</v>
      </c>
      <c r="O73" s="4">
        <f t="shared" si="17"/>
        <v>264.52246474999885</v>
      </c>
      <c r="P73">
        <f t="shared" si="18"/>
        <v>0.009439089299642362</v>
      </c>
      <c r="Q73">
        <f t="shared" si="14"/>
        <v>0.009439897082997379</v>
      </c>
      <c r="R73" t="e">
        <f t="shared" si="19"/>
        <v>#DIV/0!</v>
      </c>
      <c r="S73">
        <f t="shared" si="20"/>
        <v>0.008136801788060971</v>
      </c>
      <c r="T73">
        <f t="shared" si="21"/>
        <v>0.009410873084930778</v>
      </c>
    </row>
    <row r="74" spans="1:20" ht="18">
      <c r="A74" s="3" t="s">
        <v>17</v>
      </c>
      <c r="C74" s="4"/>
      <c r="N74">
        <f t="shared" si="22"/>
        <v>10.199999999999985</v>
      </c>
      <c r="O74" s="4">
        <f t="shared" si="17"/>
        <v>265.3019999999988</v>
      </c>
      <c r="P74">
        <f t="shared" si="18"/>
        <v>0.009465607854582185</v>
      </c>
      <c r="Q74">
        <f t="shared" si="14"/>
        <v>0.009466437659204614</v>
      </c>
      <c r="R74" t="e">
        <f t="shared" si="19"/>
        <v>#DIV/0!</v>
      </c>
      <c r="S74">
        <f t="shared" si="20"/>
        <v>0.00815123436255773</v>
      </c>
      <c r="T74">
        <f t="shared" si="21"/>
        <v>0.009437174595331279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2"/>
        <v>10.209999999999985</v>
      </c>
      <c r="O75" s="4">
        <f t="shared" si="17"/>
        <v>266.0830652499988</v>
      </c>
      <c r="P75">
        <f t="shared" si="18"/>
        <v>0.009490791973047894</v>
      </c>
      <c r="Q75">
        <f t="shared" si="14"/>
        <v>0.009491642321363252</v>
      </c>
      <c r="R75" t="e">
        <f t="shared" si="19"/>
        <v>#DIV/0!</v>
      </c>
      <c r="S75">
        <f t="shared" si="20"/>
        <v>0.008164710324311052</v>
      </c>
      <c r="T75">
        <f t="shared" si="21"/>
        <v>0.00946214285995747</v>
      </c>
    </row>
    <row r="76" spans="1:20" ht="12.75">
      <c r="A76" s="12">
        <v>9.56</v>
      </c>
      <c r="B76" s="13">
        <v>0.00374279543666489</v>
      </c>
      <c r="C76" s="4">
        <f aca="true" t="shared" si="23" ref="C76:C81">((A76)^3)/4</f>
        <v>218.43070400000002</v>
      </c>
      <c r="D76">
        <f aca="true" t="shared" si="24" ref="D76:D81">(B76-($F$77*$H$77)*((1/($G$77*($G$77-1)))*($H$77/C76)^($G$77-1)+C76/($G$77*$H$77)-1/($G$77-1))-$I$77)^2</f>
        <v>8.108534992673685E-12</v>
      </c>
      <c r="K76" s="11" t="s">
        <v>10</v>
      </c>
      <c r="N76">
        <f t="shared" si="22"/>
        <v>10.219999999999985</v>
      </c>
      <c r="O76" s="4">
        <f t="shared" si="17"/>
        <v>266.8656619999988</v>
      </c>
      <c r="P76">
        <f t="shared" si="18"/>
        <v>0.009514662978271969</v>
      </c>
      <c r="Q76">
        <f t="shared" si="14"/>
        <v>0.009515532343867726</v>
      </c>
      <c r="R76" t="e">
        <f t="shared" si="19"/>
        <v>#DIV/0!</v>
      </c>
      <c r="S76">
        <f t="shared" si="20"/>
        <v>0.008177262086094083</v>
      </c>
      <c r="T76">
        <f t="shared" si="21"/>
        <v>0.009485799438346517</v>
      </c>
    </row>
    <row r="77" spans="1:20" ht="12.75">
      <c r="A77">
        <v>9.78</v>
      </c>
      <c r="B77" s="13">
        <v>0.00684288303358471</v>
      </c>
      <c r="C77" s="4">
        <f t="shared" si="23"/>
        <v>233.86033799999993</v>
      </c>
      <c r="D77">
        <f t="shared" si="24"/>
        <v>1.0479784181105239E-10</v>
      </c>
      <c r="F77">
        <v>-0.0003946975356710736</v>
      </c>
      <c r="G77">
        <v>6.33589766289722</v>
      </c>
      <c r="H77" s="4">
        <v>283.6410917273011</v>
      </c>
      <c r="I77">
        <v>0.009713835502303477</v>
      </c>
      <c r="K77">
        <f>((H77*4)^(1/3))*0.5291772083</f>
        <v>5.519217521893293</v>
      </c>
      <c r="N77">
        <f t="shared" si="22"/>
        <v>10.229999999999984</v>
      </c>
      <c r="O77" s="4">
        <f t="shared" si="17"/>
        <v>267.64979174999877</v>
      </c>
      <c r="P77">
        <f t="shared" si="18"/>
        <v>0.00953724180248059</v>
      </c>
      <c r="Q77">
        <f t="shared" si="14"/>
        <v>0.009538128612098176</v>
      </c>
      <c r="R77" t="e">
        <f t="shared" si="19"/>
        <v>#DIV/0!</v>
      </c>
      <c r="S77">
        <f t="shared" si="20"/>
        <v>0.008188920900435286</v>
      </c>
      <c r="T77">
        <f t="shared" si="21"/>
        <v>0.0095081654906548</v>
      </c>
    </row>
    <row r="78" spans="1:20" ht="12.75">
      <c r="A78">
        <v>10</v>
      </c>
      <c r="B78" s="13">
        <v>0.0086376184589767</v>
      </c>
      <c r="C78" s="4">
        <f t="shared" si="23"/>
        <v>250</v>
      </c>
      <c r="D78">
        <f t="shared" si="24"/>
        <v>1.3618973043925468E-10</v>
      </c>
      <c r="K78" s="10" t="s">
        <v>19</v>
      </c>
      <c r="N78">
        <f t="shared" si="22"/>
        <v>10.239999999999984</v>
      </c>
      <c r="O78" s="4">
        <f t="shared" si="17"/>
        <v>268.43545599999874</v>
      </c>
      <c r="P78">
        <f t="shared" si="18"/>
        <v>0.00955854899440404</v>
      </c>
      <c r="Q78">
        <f t="shared" si="14"/>
        <v>0.009559451629872425</v>
      </c>
      <c r="R78" t="e">
        <f t="shared" si="19"/>
        <v>#DIV/0!</v>
      </c>
      <c r="S78">
        <f t="shared" si="20"/>
        <v>0.008199716902193266</v>
      </c>
      <c r="T78">
        <f t="shared" si="21"/>
        <v>0.009529261785404414</v>
      </c>
    </row>
    <row r="79" spans="1:20" ht="12.75">
      <c r="A79">
        <v>10.22</v>
      </c>
      <c r="B79" s="13">
        <v>0.00948638141886704</v>
      </c>
      <c r="C79" s="4">
        <f t="shared" si="23"/>
        <v>266.86566200000004</v>
      </c>
      <c r="D79">
        <f t="shared" si="24"/>
        <v>3.387013262306122E-13</v>
      </c>
      <c r="K79">
        <f>F77*(-14710.5013544)</f>
        <v>5.8061986330676705</v>
      </c>
      <c r="N79">
        <f t="shared" si="22"/>
        <v>10.249999999999984</v>
      </c>
      <c r="O79" s="4">
        <f t="shared" si="17"/>
        <v>269.22265624999875</v>
      </c>
      <c r="P79">
        <f t="shared" si="18"/>
        <v>0.00957860472663567</v>
      </c>
      <c r="Q79">
        <f t="shared" si="14"/>
        <v>0.009579521526748083</v>
      </c>
      <c r="R79" t="e">
        <f t="shared" si="19"/>
        <v>#DIV/0!</v>
      </c>
      <c r="S79">
        <f t="shared" si="20"/>
        <v>0.008209679149529931</v>
      </c>
      <c r="T79">
        <f t="shared" si="21"/>
        <v>0.00954910870707195</v>
      </c>
    </row>
    <row r="80" spans="1:20" ht="12.75">
      <c r="A80">
        <v>10.44</v>
      </c>
      <c r="B80" s="13">
        <v>0.0097110288580211</v>
      </c>
      <c r="C80" s="4">
        <f t="shared" si="23"/>
        <v>284.47329599999995</v>
      </c>
      <c r="D80">
        <f t="shared" si="24"/>
        <v>5.420588167036257E-12</v>
      </c>
      <c r="N80">
        <f t="shared" si="22"/>
        <v>10.259999999999984</v>
      </c>
      <c r="O80" s="4">
        <f t="shared" si="17"/>
        <v>270.0113939999987</v>
      </c>
      <c r="P80">
        <f t="shared" si="18"/>
        <v>0.009597428802842733</v>
      </c>
      <c r="Q80">
        <f t="shared" si="14"/>
        <v>0.009598358065177955</v>
      </c>
      <c r="R80" t="e">
        <f t="shared" si="19"/>
        <v>#DIV/0!</v>
      </c>
      <c r="S80">
        <f t="shared" si="20"/>
        <v>0.00821883566334378</v>
      </c>
      <c r="T80">
        <f t="shared" si="21"/>
        <v>0.009567726263523094</v>
      </c>
    </row>
    <row r="81" spans="1:20" ht="12.75">
      <c r="A81">
        <v>10.66</v>
      </c>
      <c r="B81" s="13">
        <v>0.0094920037496422</v>
      </c>
      <c r="C81" s="4">
        <f t="shared" si="23"/>
        <v>302.838874</v>
      </c>
      <c r="D81">
        <f t="shared" si="24"/>
        <v>6.421113968658029E-12</v>
      </c>
      <c r="N81">
        <f t="shared" si="22"/>
        <v>10.269999999999984</v>
      </c>
      <c r="O81" s="4">
        <f t="shared" si="17"/>
        <v>270.8016707499987</v>
      </c>
      <c r="P81">
        <f t="shared" si="18"/>
        <v>0.009615040664832094</v>
      </c>
      <c r="Q81">
        <f t="shared" si="14"/>
        <v>0.009615980647521961</v>
      </c>
      <c r="R81" t="e">
        <f t="shared" si="19"/>
        <v>#DIV/0!</v>
      </c>
      <c r="S81">
        <f t="shared" si="20"/>
        <v>0.00822721346522255</v>
      </c>
      <c r="T81">
        <f t="shared" si="21"/>
        <v>0.009585134093296283</v>
      </c>
    </row>
    <row r="82" spans="3:20" ht="12.75">
      <c r="C82" s="4"/>
      <c r="D82" s="10" t="s">
        <v>8</v>
      </c>
      <c r="N82">
        <f t="shared" si="22"/>
        <v>10.279999999999983</v>
      </c>
      <c r="O82" s="4">
        <f t="shared" si="17"/>
        <v>271.5934879999987</v>
      </c>
      <c r="P82">
        <f t="shared" si="18"/>
        <v>0.009631459399473921</v>
      </c>
      <c r="Q82">
        <f t="shared" si="14"/>
        <v>0.009632408322918352</v>
      </c>
      <c r="R82" t="e">
        <f t="shared" si="19"/>
        <v>#DIV/0!</v>
      </c>
      <c r="S82">
        <f t="shared" si="20"/>
        <v>0.008234838613972227</v>
      </c>
      <c r="T82">
        <f t="shared" si="21"/>
        <v>0.009601351472738499</v>
      </c>
    </row>
    <row r="83" spans="3:20" ht="12.75">
      <c r="C83" s="4"/>
      <c r="D83">
        <f>SUM(D76:D81)</f>
        <v>2.6127651070490565E-10</v>
      </c>
      <c r="N83">
        <f t="shared" si="22"/>
        <v>10.289999999999983</v>
      </c>
      <c r="O83" s="4">
        <f t="shared" si="17"/>
        <v>272.38684724999865</v>
      </c>
      <c r="P83">
        <f t="shared" si="18"/>
        <v>0.009646703745486387</v>
      </c>
      <c r="Q83">
        <f t="shared" si="14"/>
        <v>0.009647659794017426</v>
      </c>
      <c r="R83" t="e">
        <f t="shared" si="19"/>
        <v>#DIV/0!</v>
      </c>
      <c r="S83">
        <f t="shared" si="20"/>
        <v>0.008241736240777108</v>
      </c>
      <c r="T83">
        <f t="shared" si="21"/>
        <v>0.00961639732299654</v>
      </c>
    </row>
    <row r="84" spans="3:20" ht="12.75">
      <c r="C84" s="4"/>
      <c r="N84">
        <f t="shared" si="22"/>
        <v>10.299999999999983</v>
      </c>
      <c r="O84" s="4">
        <f t="shared" si="17"/>
        <v>273.18174999999866</v>
      </c>
      <c r="P84">
        <f t="shared" si="18"/>
        <v>0.00966079210008424</v>
      </c>
      <c r="Q84">
        <f t="shared" si="14"/>
        <v>0.009661753423580405</v>
      </c>
      <c r="R84" t="e">
        <f t="shared" si="19"/>
        <v>#DIV/0!</v>
      </c>
      <c r="S84">
        <f t="shared" si="20"/>
        <v>0.008247930583043492</v>
      </c>
      <c r="T84">
        <f t="shared" si="21"/>
        <v>0.009630290216866687</v>
      </c>
    </row>
    <row r="85" spans="3:20" ht="12.75">
      <c r="C85" s="4"/>
      <c r="N85">
        <f t="shared" si="22"/>
        <v>10.309999999999983</v>
      </c>
      <c r="O85" s="4">
        <f t="shared" si="17"/>
        <v>273.9781977499986</v>
      </c>
      <c r="P85">
        <f t="shared" si="18"/>
        <v>0.009673742525494126</v>
      </c>
      <c r="Q85">
        <f t="shared" si="14"/>
        <v>0.009674707240946481</v>
      </c>
      <c r="R85" t="e">
        <f t="shared" si="19"/>
        <v>#DIV/0!</v>
      </c>
      <c r="S85">
        <f t="shared" si="20"/>
        <v>0.008253445016977471</v>
      </c>
      <c r="T85">
        <f t="shared" si="21"/>
        <v>0.009643048385505795</v>
      </c>
    </row>
    <row r="86" spans="14:20" ht="12.75">
      <c r="N86">
        <f t="shared" si="22"/>
        <v>10.319999999999983</v>
      </c>
      <c r="O86" s="4">
        <f t="shared" si="17"/>
        <v>274.7761919999986</v>
      </c>
      <c r="P86">
        <f t="shared" si="18"/>
        <v>0.009685572755339468</v>
      </c>
      <c r="Q86">
        <f t="shared" si="14"/>
        <v>0.00968653894837068</v>
      </c>
      <c r="R86" t="e">
        <f t="shared" si="19"/>
        <v>#DIV/0!</v>
      </c>
      <c r="S86">
        <f t="shared" si="20"/>
        <v>0.008258302088945355</v>
      </c>
      <c r="T86">
        <f t="shared" si="21"/>
        <v>0.00965468972500681</v>
      </c>
    </row>
    <row r="87" spans="14:20" ht="12.75">
      <c r="N87">
        <f t="shared" si="22"/>
        <v>10.329999999999982</v>
      </c>
      <c r="O87" s="4">
        <f t="shared" si="17"/>
        <v>275.57573424999856</v>
      </c>
      <c r="P87">
        <f t="shared" si="18"/>
        <v>0.00969630020089763</v>
      </c>
      <c r="Q87">
        <f t="shared" si="14"/>
        <v>0.009697265927235254</v>
      </c>
      <c r="R87" t="e">
        <f t="shared" si="19"/>
        <v>#DIV/0!</v>
      </c>
      <c r="S87">
        <f t="shared" si="20"/>
        <v>0.00826252354566333</v>
      </c>
      <c r="T87">
        <f t="shared" si="21"/>
        <v>0.009665231802841498</v>
      </c>
    </row>
    <row r="88" spans="14:20" ht="12.75">
      <c r="N88">
        <f t="shared" si="22"/>
        <v>10.339999999999982</v>
      </c>
      <c r="O88" s="4">
        <f t="shared" si="17"/>
        <v>276.3768259999986</v>
      </c>
      <c r="P88">
        <f t="shared" si="18"/>
        <v>0.00970594195723205</v>
      </c>
      <c r="Q88">
        <f t="shared" si="14"/>
        <v>0.009706905244137311</v>
      </c>
      <c r="R88" t="e">
        <f t="shared" si="19"/>
        <v>#DIV/0!</v>
      </c>
      <c r="S88">
        <f t="shared" si="20"/>
        <v>0.008266130363261119</v>
      </c>
      <c r="T88">
        <f t="shared" si="21"/>
        <v>0.009674691864173232</v>
      </c>
    </row>
    <row r="89" spans="14:20" ht="12.75">
      <c r="N89">
        <f t="shared" si="22"/>
        <v>10.349999999999982</v>
      </c>
      <c r="O89" s="4">
        <f t="shared" si="17"/>
        <v>277.17946874999853</v>
      </c>
      <c r="P89">
        <f t="shared" si="18"/>
        <v>0.009714514809201899</v>
      </c>
      <c r="Q89">
        <f t="shared" si="14"/>
        <v>0.009715473656855185</v>
      </c>
      <c r="R89" t="e">
        <f t="shared" si="19"/>
        <v>#DIV/0!</v>
      </c>
      <c r="S89">
        <f t="shared" si="20"/>
        <v>0.0082691427752627</v>
      </c>
      <c r="T89">
        <f t="shared" si="21"/>
        <v>0.009683086838042549</v>
      </c>
    </row>
    <row r="90" spans="14:20" ht="12.75">
      <c r="N90">
        <f t="shared" si="22"/>
        <v>10.359999999999982</v>
      </c>
      <c r="O90" s="4">
        <f t="shared" si="17"/>
        <v>277.9836639999985</v>
      </c>
      <c r="P90">
        <f t="shared" si="18"/>
        <v>0.009722035237351974</v>
      </c>
      <c r="Q90">
        <f t="shared" si="14"/>
        <v>0.009722987620196135</v>
      </c>
      <c r="R90" t="e">
        <f t="shared" si="19"/>
        <v>#DIV/0!</v>
      </c>
      <c r="S90">
        <f t="shared" si="20"/>
        <v>0.008271580299525383</v>
      </c>
      <c r="T90">
        <f t="shared" si="21"/>
        <v>0.009690433343428253</v>
      </c>
    </row>
    <row r="91" spans="14:20" ht="12.75">
      <c r="N91">
        <f t="shared" si="22"/>
        <v>10.369999999999981</v>
      </c>
      <c r="O91" s="4">
        <f t="shared" si="17"/>
        <v>278.7894132499985</v>
      </c>
      <c r="P91">
        <f t="shared" si="18"/>
        <v>0.00972851942368511</v>
      </c>
      <c r="Q91">
        <f t="shared" si="14"/>
        <v>0.009729463291727808</v>
      </c>
      <c r="R91" t="e">
        <f t="shared" si="19"/>
        <v>#DIV/0!</v>
      </c>
      <c r="S91">
        <f t="shared" si="20"/>
        <v>0.008273461764177011</v>
      </c>
      <c r="T91">
        <f t="shared" si="21"/>
        <v>0.009696747695186516</v>
      </c>
    </row>
    <row r="92" spans="14:20" ht="12.75">
      <c r="N92">
        <f t="shared" si="22"/>
        <v>10.379999999999981</v>
      </c>
      <c r="O92" s="4">
        <f t="shared" si="17"/>
        <v>279.5967179999985</v>
      </c>
      <c r="P92">
        <f t="shared" si="18"/>
        <v>0.009733983257319766</v>
      </c>
      <c r="Q92">
        <f t="shared" si="14"/>
        <v>0.0097349165373959</v>
      </c>
      <c r="R92" t="e">
        <f t="shared" si="19"/>
        <v>#DIV/0!</v>
      </c>
      <c r="S92">
        <f t="shared" si="20"/>
        <v>0.008274805332589456</v>
      </c>
      <c r="T92">
        <f t="shared" si="21"/>
        <v>0.009702045909870742</v>
      </c>
    </row>
    <row r="93" spans="14:20" ht="12.75">
      <c r="N93">
        <f t="shared" si="22"/>
        <v>10.389999999999981</v>
      </c>
      <c r="O93" s="4">
        <f t="shared" si="17"/>
        <v>280.4055797499985</v>
      </c>
      <c r="P93">
        <f t="shared" si="18"/>
        <v>0.009738442340035082</v>
      </c>
      <c r="Q93">
        <f t="shared" si="14"/>
        <v>0.009739362937030371</v>
      </c>
      <c r="R93" t="e">
        <f t="shared" si="19"/>
        <v>#DIV/0!</v>
      </c>
      <c r="S93">
        <f t="shared" si="20"/>
        <v>0.008275628527425055</v>
      </c>
      <c r="T93">
        <f t="shared" si="21"/>
        <v>0.00970634371143453</v>
      </c>
    </row>
    <row r="94" spans="14:20" ht="12.75">
      <c r="N94">
        <f t="shared" si="22"/>
        <v>10.39999999999998</v>
      </c>
      <c r="O94" s="4">
        <f t="shared" si="17"/>
        <v>281.2159999999984</v>
      </c>
      <c r="P94">
        <f t="shared" si="18"/>
        <v>0.00974191199170568</v>
      </c>
      <c r="Q94">
        <f t="shared" si="14"/>
        <v>0.009742817789742569</v>
      </c>
      <c r="R94" t="e">
        <f t="shared" si="19"/>
        <v>#DIV/0!</v>
      </c>
      <c r="S94">
        <f t="shared" si="20"/>
        <v>0.008275948253791313</v>
      </c>
      <c r="T94">
        <f t="shared" si="21"/>
        <v>0.009709656536820313</v>
      </c>
    </row>
    <row r="95" spans="14:20" ht="12.75">
      <c r="N95">
        <f t="shared" si="22"/>
        <v>10.40999999999998</v>
      </c>
      <c r="O95" s="4">
        <f t="shared" si="17"/>
        <v>282.02798024999845</v>
      </c>
      <c r="P95">
        <f t="shared" si="18"/>
        <v>0.009744407255628725</v>
      </c>
      <c r="Q95">
        <f t="shared" si="14"/>
        <v>0.009745296119215456</v>
      </c>
      <c r="R95" t="e">
        <f t="shared" si="19"/>
        <v>#DIV/0!</v>
      </c>
      <c r="S95">
        <f t="shared" si="20"/>
        <v>0.008275780821537685</v>
      </c>
      <c r="T95">
        <f t="shared" si="21"/>
        <v>0.009711999541436011</v>
      </c>
    </row>
    <row r="96" spans="14:20" ht="12.75">
      <c r="N96">
        <f t="shared" si="22"/>
        <v>10.41999999999998</v>
      </c>
      <c r="O96" s="4">
        <f t="shared" si="17"/>
        <v>282.8415219999984</v>
      </c>
      <c r="P96">
        <f t="shared" si="18"/>
        <v>0.009745942903745183</v>
      </c>
      <c r="Q96">
        <f t="shared" si="14"/>
        <v>0.009746812678889208</v>
      </c>
      <c r="R96" t="e">
        <f t="shared" si="19"/>
        <v>#DIV/0!</v>
      </c>
      <c r="S96">
        <f t="shared" si="20"/>
        <v>0.008275141966727056</v>
      </c>
      <c r="T96">
        <f t="shared" si="21"/>
        <v>0.009713387604522063</v>
      </c>
    </row>
    <row r="97" spans="14:20" ht="12.75">
      <c r="N97">
        <f t="shared" si="22"/>
        <v>10.42999999999998</v>
      </c>
      <c r="O97" s="4">
        <f t="shared" si="17"/>
        <v>283.6566267499984</v>
      </c>
      <c r="P97">
        <f t="shared" si="18"/>
        <v>0.009746533441757792</v>
      </c>
      <c r="Q97">
        <f t="shared" si="14"/>
        <v>0.00974738195704435</v>
      </c>
      <c r="R97" t="e">
        <f t="shared" si="19"/>
        <v>#DIV/0!</v>
      </c>
      <c r="S97">
        <f t="shared" si="20"/>
        <v>0.008274046872313185</v>
      </c>
      <c r="T97">
        <f t="shared" si="21"/>
        <v>0.009713835334411135</v>
      </c>
    </row>
    <row r="98" spans="14:20" ht="12.75">
      <c r="N98">
        <f t="shared" si="22"/>
        <v>10.43999999999998</v>
      </c>
      <c r="O98" s="4">
        <f t="shared" si="17"/>
        <v>284.47329599999836</v>
      </c>
      <c r="P98">
        <f t="shared" si="18"/>
        <v>0.009746193114147591</v>
      </c>
      <c r="Q98">
        <f t="shared" si="14"/>
        <v>0.009747018181784526</v>
      </c>
      <c r="R98" t="e">
        <f t="shared" si="19"/>
        <v>#DIV/0!</v>
      </c>
      <c r="S98">
        <f t="shared" si="20"/>
        <v>0.008272510188054222</v>
      </c>
      <c r="T98">
        <f t="shared" si="21"/>
        <v>0.009713357073682727</v>
      </c>
    </row>
    <row r="99" spans="14:20" ht="12.75">
      <c r="N99">
        <f t="shared" si="22"/>
        <v>10.44999999999998</v>
      </c>
      <c r="O99" s="4">
        <f t="shared" si="17"/>
        <v>285.29153124999834</v>
      </c>
      <c r="P99">
        <f t="shared" si="18"/>
        <v>0.009744935909091342</v>
      </c>
      <c r="Q99">
        <f t="shared" si="14"/>
        <v>0.009745735325920985</v>
      </c>
      <c r="R99" t="e">
        <f t="shared" si="19"/>
        <v>#DIV/0!</v>
      </c>
      <c r="S99">
        <f t="shared" si="20"/>
        <v>0.008270546049691184</v>
      </c>
      <c r="T99">
        <f t="shared" si="21"/>
        <v>0.009711966904214959</v>
      </c>
    </row>
    <row r="100" spans="14:20" ht="12.75">
      <c r="N100">
        <f t="shared" si="22"/>
        <v>10.45999999999998</v>
      </c>
      <c r="O100" s="4">
        <f t="shared" si="17"/>
        <v>286.1113339999983</v>
      </c>
      <c r="P100">
        <f t="shared" si="18"/>
        <v>0.009742775563281765</v>
      </c>
      <c r="Q100">
        <f t="shared" si="14"/>
        <v>0.009743547111760823</v>
      </c>
      <c r="R100" t="e">
        <f t="shared" si="19"/>
        <v>#DIV/0!</v>
      </c>
      <c r="S100">
        <f t="shared" si="20"/>
        <v>0.008268168097419225</v>
      </c>
      <c r="T100">
        <f t="shared" si="21"/>
        <v>0.009709678652135526</v>
      </c>
    </row>
    <row r="101" spans="14:20" ht="12.75">
      <c r="N101">
        <f t="shared" si="22"/>
        <v>10.46999999999998</v>
      </c>
      <c r="O101" s="4">
        <f t="shared" si="17"/>
        <v>286.9327057499983</v>
      </c>
      <c r="P101">
        <f t="shared" si="18"/>
        <v>0.009739725566652632</v>
      </c>
      <c r="Q101">
        <f t="shared" si="14"/>
        <v>0.009740467015800964</v>
      </c>
      <c r="R101" t="e">
        <f t="shared" si="19"/>
        <v>#DIV/0!</v>
      </c>
      <c r="S101">
        <f t="shared" si="20"/>
        <v>0.00826538949367838</v>
      </c>
      <c r="T101">
        <f t="shared" si="21"/>
        <v>0.00970650589267413</v>
      </c>
    </row>
    <row r="102" spans="14:20" ht="12.75">
      <c r="N102">
        <f t="shared" si="22"/>
        <v>10.479999999999979</v>
      </c>
      <c r="O102" s="4">
        <f t="shared" si="17"/>
        <v>287.75564799999825</v>
      </c>
      <c r="P102">
        <f t="shared" si="18"/>
        <v>0.009735799167010712</v>
      </c>
      <c r="Q102">
        <f t="shared" si="14"/>
        <v>0.00973650827332983</v>
      </c>
      <c r="R102" t="e">
        <f t="shared" si="19"/>
        <v>#DIV/0!</v>
      </c>
      <c r="S102">
        <f t="shared" si="20"/>
        <v>0.008262222940289516</v>
      </c>
      <c r="T102">
        <f t="shared" si="21"/>
        <v>0.009702461954918258</v>
      </c>
    </row>
    <row r="103" spans="14:20" ht="12.75">
      <c r="N103">
        <f t="shared" si="22"/>
        <v>10.489999999999979</v>
      </c>
      <c r="O103" s="4">
        <f t="shared" si="17"/>
        <v>288.58016224999824</v>
      </c>
      <c r="P103">
        <f t="shared" si="18"/>
        <v>0.009731009374576449</v>
      </c>
      <c r="Q103">
        <f t="shared" si="14"/>
        <v>0.009731683882938548</v>
      </c>
      <c r="R103" t="e">
        <f t="shared" si="19"/>
        <v>#DIV/0!</v>
      </c>
      <c r="S103">
        <f t="shared" si="20"/>
        <v>0.008258680694960127</v>
      </c>
      <c r="T103">
        <f t="shared" si="21"/>
        <v>0.009697559926474426</v>
      </c>
    </row>
    <row r="104" spans="14:20" ht="12.75">
      <c r="N104">
        <f t="shared" si="22"/>
        <v>10.499999999999979</v>
      </c>
      <c r="O104" s="4">
        <f t="shared" si="17"/>
        <v>289.40624999999824</v>
      </c>
      <c r="P104">
        <f t="shared" si="18"/>
        <v>0.009725368966435267</v>
      </c>
      <c r="Q104">
        <f t="shared" si="14"/>
        <v>0.009726006610943659</v>
      </c>
      <c r="R104" t="e">
        <f t="shared" si="19"/>
        <v>#DIV/0!</v>
      </c>
      <c r="S104">
        <f t="shared" si="20"/>
        <v>0.008254774587183752</v>
      </c>
      <c r="T104">
        <f t="shared" si="21"/>
        <v>0.009691812658036841</v>
      </c>
    </row>
    <row r="105" spans="14:20" ht="12.75">
      <c r="N105">
        <f t="shared" si="22"/>
        <v>10.509999999999978</v>
      </c>
      <c r="O105" s="4">
        <f t="shared" si="17"/>
        <v>290.2339127499982</v>
      </c>
      <c r="P105">
        <f t="shared" si="18"/>
        <v>0.009718890490901386</v>
      </c>
      <c r="Q105">
        <f t="shared" si="14"/>
        <v>0.009719488995723046</v>
      </c>
      <c r="R105" t="e">
        <f t="shared" si="19"/>
        <v>#DIV/0!</v>
      </c>
      <c r="S105">
        <f t="shared" si="20"/>
        <v>0.008250516033555855</v>
      </c>
      <c r="T105">
        <f t="shared" si="21"/>
        <v>0.009685232767865353</v>
      </c>
    </row>
    <row r="106" spans="14:20" ht="12.75">
      <c r="N106">
        <f t="shared" si="22"/>
        <v>10.519999999999978</v>
      </c>
      <c r="O106" s="4">
        <f t="shared" si="17"/>
        <v>291.0631519999982</v>
      </c>
      <c r="P106">
        <f t="shared" si="18"/>
        <v>0.009711586271795865</v>
      </c>
      <c r="Q106">
        <f t="shared" si="14"/>
        <v>0.00971214335196692</v>
      </c>
      <c r="R106" t="e">
        <f t="shared" si="19"/>
        <v>#DIV/0!</v>
      </c>
      <c r="S106">
        <f t="shared" si="20"/>
        <v>0.008245916052528047</v>
      </c>
      <c r="T106">
        <f t="shared" si="21"/>
        <v>0.009677832646174672</v>
      </c>
    </row>
    <row r="107" spans="14:20" ht="12.75">
      <c r="N107">
        <f t="shared" si="22"/>
        <v>10.529999999999978</v>
      </c>
      <c r="O107" s="4">
        <f t="shared" si="17"/>
        <v>291.8939692499982</v>
      </c>
      <c r="P107">
        <f t="shared" si="18"/>
        <v>0.009703468412640725</v>
      </c>
      <c r="Q107">
        <f t="shared" si="14"/>
        <v>0.009703981774845606</v>
      </c>
      <c r="R107" t="e">
        <f t="shared" si="19"/>
        <v>#DIV/0!</v>
      </c>
      <c r="S107">
        <f t="shared" si="20"/>
        <v>0.008240985278621825</v>
      </c>
      <c r="T107">
        <f t="shared" si="21"/>
        <v>0.0096696244594366</v>
      </c>
    </row>
    <row r="108" spans="14:20" ht="12.75">
      <c r="N108">
        <f t="shared" si="22"/>
        <v>10.539999999999978</v>
      </c>
      <c r="O108" s="4">
        <f t="shared" si="17"/>
        <v>292.72636599999817</v>
      </c>
      <c r="P108">
        <f t="shared" si="18"/>
        <v>0.009694548800770827</v>
      </c>
      <c r="Q108">
        <f t="shared" si="14"/>
        <v>0.009695016144095776</v>
      </c>
      <c r="R108" t="e">
        <f t="shared" si="19"/>
        <v>#DIV/0!</v>
      </c>
      <c r="S108">
        <f t="shared" si="20"/>
        <v>0.008235733976122053</v>
      </c>
      <c r="T108">
        <f t="shared" si="21"/>
        <v>0.009660620154597146</v>
      </c>
    </row>
    <row r="109" spans="14:20" ht="12.75">
      <c r="N109">
        <f t="shared" si="22"/>
        <v>10.549999999999978</v>
      </c>
      <c r="O109" s="4">
        <f t="shared" si="17"/>
        <v>293.56034374999814</v>
      </c>
      <c r="P109">
        <f t="shared" si="18"/>
        <v>0.009684839111365194</v>
      </c>
      <c r="Q109">
        <f t="shared" si="14"/>
        <v>0.009685258128026904</v>
      </c>
      <c r="R109" t="e">
        <f t="shared" si="19"/>
        <v>#DIV/0!</v>
      </c>
      <c r="S109">
        <f t="shared" si="20"/>
        <v>0.008230172052269759</v>
      </c>
      <c r="T109">
        <f t="shared" si="21"/>
        <v>0.009650831463210252</v>
      </c>
    </row>
    <row r="110" spans="14:20" ht="12.75">
      <c r="N110">
        <f t="shared" si="22"/>
        <v>10.559999999999977</v>
      </c>
      <c r="O110" s="4">
        <f t="shared" si="17"/>
        <v>294.3959039999981</v>
      </c>
      <c r="P110">
        <f t="shared" si="18"/>
        <v>0.009674350811399448</v>
      </c>
      <c r="Q110">
        <f t="shared" si="14"/>
        <v>0.009674719187449478</v>
      </c>
      <c r="R110" t="e">
        <f t="shared" si="19"/>
        <v>#DIV/0!</v>
      </c>
      <c r="S110">
        <f t="shared" si="20"/>
        <v>0.008224309069972922</v>
      </c>
      <c r="T110">
        <f t="shared" si="21"/>
        <v>0.009640269905489855</v>
      </c>
    </row>
    <row r="111" spans="1:20" ht="12.75">
      <c r="A111" t="s">
        <v>9</v>
      </c>
      <c r="N111">
        <f t="shared" si="22"/>
        <v>10.569999999999977</v>
      </c>
      <c r="O111" s="4">
        <f t="shared" si="17"/>
        <v>295.2330482499981</v>
      </c>
      <c r="P111">
        <f t="shared" si="18"/>
        <v>0.009663095163520978</v>
      </c>
      <c r="Q111">
        <f t="shared" si="14"/>
        <v>0.0096634105795266</v>
      </c>
      <c r="R111" t="e">
        <f t="shared" si="19"/>
        <v>#DIV/0!</v>
      </c>
      <c r="S111">
        <f t="shared" si="20"/>
        <v>0.008218154260053378</v>
      </c>
      <c r="T111">
        <f t="shared" si="21"/>
        <v>0.009628946794282021</v>
      </c>
    </row>
    <row r="112" spans="14:20" ht="12.75">
      <c r="N112">
        <f t="shared" si="22"/>
        <v>10.579999999999977</v>
      </c>
      <c r="O112" s="4">
        <f t="shared" si="17"/>
        <v>296.07177799999806</v>
      </c>
      <c r="P112">
        <f t="shared" si="18"/>
        <v>0.009651083229848381</v>
      </c>
      <c r="Q112">
        <f t="shared" si="14"/>
        <v>0.009651343361550577</v>
      </c>
      <c r="R112" t="e">
        <f t="shared" si="19"/>
        <v>#DIV/0!</v>
      </c>
      <c r="S112">
        <f t="shared" si="20"/>
        <v>0.008211716533047128</v>
      </c>
      <c r="T112">
        <f t="shared" si="21"/>
        <v>0.009616873238958717</v>
      </c>
    </row>
    <row r="113" spans="14:20" ht="12.75">
      <c r="N113">
        <f t="shared" si="22"/>
        <v>10.589999999999977</v>
      </c>
      <c r="O113" s="4">
        <f t="shared" si="17"/>
        <v>296.912094749998</v>
      </c>
      <c r="P113">
        <f t="shared" si="18"/>
        <v>0.009638325875696801</v>
      </c>
      <c r="Q113">
        <f t="shared" si="14"/>
        <v>0.009638528394645973</v>
      </c>
      <c r="R113" t="e">
        <f t="shared" si="19"/>
        <v>#DIV/0!</v>
      </c>
      <c r="S113">
        <f t="shared" si="20"/>
        <v>0.008205004490574767</v>
      </c>
      <c r="T113">
        <f t="shared" si="21"/>
        <v>0.009604060149234933</v>
      </c>
    </row>
    <row r="114" spans="14:20" ht="12.75">
      <c r="N114">
        <f t="shared" si="22"/>
        <v>10.599999999999977</v>
      </c>
      <c r="O114" s="4">
        <f t="shared" si="17"/>
        <v>297.75399999999803</v>
      </c>
      <c r="P114">
        <f t="shared" si="18"/>
        <v>0.009624833773230599</v>
      </c>
      <c r="Q114">
        <f t="shared" si="14"/>
        <v>0.009624976347400655</v>
      </c>
      <c r="R114" t="e">
        <f t="shared" si="19"/>
        <v>#DIV/0!</v>
      </c>
      <c r="S114">
        <f t="shared" si="20"/>
        <v>0.008198026436298057</v>
      </c>
      <c r="T114">
        <f t="shared" si="21"/>
        <v>0.009590518238910642</v>
      </c>
    </row>
    <row r="115" spans="14:20" ht="12.75">
      <c r="N115">
        <f t="shared" si="22"/>
        <v>10.609999999999976</v>
      </c>
      <c r="O115" s="4">
        <f t="shared" si="17"/>
        <v>298.597495249998</v>
      </c>
      <c r="P115">
        <f t="shared" si="18"/>
        <v>0.009610617405044899</v>
      </c>
      <c r="Q115">
        <f t="shared" si="14"/>
        <v>0.00961069769942631</v>
      </c>
      <c r="R115" t="e">
        <f t="shared" si="19"/>
        <v>#DIV/0!</v>
      </c>
      <c r="S115">
        <f t="shared" si="20"/>
        <v>0.008190790386478106</v>
      </c>
      <c r="T115">
        <f t="shared" si="21"/>
        <v>0.009576258029539254</v>
      </c>
    </row>
    <row r="116" spans="14:20" ht="12.75">
      <c r="N116">
        <f t="shared" si="22"/>
        <v>10.619999999999976</v>
      </c>
      <c r="O116" s="4">
        <f t="shared" si="17"/>
        <v>299.44258199999797</v>
      </c>
      <c r="P116">
        <f t="shared" si="18"/>
        <v>0.0095956870676774</v>
      </c>
      <c r="Q116">
        <f aca="true" t="shared" si="25" ref="Q116:Q124">($F$24*$H$24)*((1/($G$24*($G$24-1)))*($H$24/O116)^($G$24-1)+O116/($G$24*$H$24)-1/($G$24-1))+$I$24</f>
        <v>0.009595702744849801</v>
      </c>
      <c r="R116" t="e">
        <f t="shared" si="19"/>
        <v>#DIV/0!</v>
      </c>
      <c r="S116">
        <f t="shared" si="20"/>
        <v>0.00818330408014996</v>
      </c>
      <c r="T116">
        <f t="shared" si="21"/>
        <v>0.009561289854023935</v>
      </c>
    </row>
    <row r="117" spans="14:20" ht="12.75">
      <c r="N117">
        <f t="shared" si="22"/>
        <v>10.629999999999976</v>
      </c>
      <c r="O117" s="4">
        <f t="shared" si="17"/>
        <v>300.28926174999793</v>
      </c>
      <c r="P117">
        <f t="shared" si="18"/>
        <v>0.00958005287505197</v>
      </c>
      <c r="Q117">
        <f t="shared" si="25"/>
        <v>0.009580001595736912</v>
      </c>
      <c r="R117" t="e">
        <f t="shared" si="19"/>
        <v>#DIV/0!</v>
      </c>
      <c r="S117">
        <f t="shared" si="20"/>
        <v>0.008175574988927915</v>
      </c>
      <c r="T117">
        <f t="shared" si="21"/>
        <v>0.009545623860143414</v>
      </c>
    </row>
    <row r="118" spans="14:20" ht="12.75">
      <c r="N118">
        <f t="shared" si="22"/>
        <v>10.639999999999976</v>
      </c>
      <c r="O118" s="4">
        <f t="shared" si="17"/>
        <v>301.13753599999797</v>
      </c>
      <c r="P118">
        <f t="shared" si="18"/>
        <v>0.009563724761855292</v>
      </c>
      <c r="Q118">
        <f t="shared" si="25"/>
        <v>0.009563604185449633</v>
      </c>
      <c r="R118" t="e">
        <f t="shared" si="19"/>
        <v>#DIV/0!</v>
      </c>
      <c r="S118">
        <f t="shared" si="20"/>
        <v>0.008167610326455261</v>
      </c>
      <c r="T118">
        <f t="shared" si="21"/>
        <v>0.009529270014008651</v>
      </c>
    </row>
    <row r="119" spans="14:20" ht="12.75">
      <c r="N119">
        <f t="shared" si="22"/>
        <v>10.649999999999975</v>
      </c>
      <c r="O119" s="4">
        <f t="shared" si="17"/>
        <v>301.9874062499979</v>
      </c>
      <c r="P119">
        <f t="shared" si="18"/>
        <v>0.009546712486848009</v>
      </c>
      <c r="Q119">
        <f t="shared" si="25"/>
        <v>0.00954652027193859</v>
      </c>
      <c r="R119" t="e">
        <f t="shared" si="19"/>
        <v>#DIV/0!</v>
      </c>
      <c r="S119">
        <f t="shared" si="20"/>
        <v>0.008159417057511687</v>
      </c>
      <c r="T119">
        <f t="shared" si="21"/>
        <v>0.009512238103451778</v>
      </c>
    </row>
    <row r="120" spans="14:20" ht="12.75">
      <c r="N120">
        <f t="shared" si="22"/>
        <v>10.659999999999975</v>
      </c>
      <c r="O120" s="4">
        <f t="shared" si="17"/>
        <v>302.8388739999979</v>
      </c>
      <c r="P120">
        <f t="shared" si="18"/>
        <v>0.00952902563611168</v>
      </c>
      <c r="Q120">
        <f t="shared" si="25"/>
        <v>0.009528759440971713</v>
      </c>
      <c r="R120" t="e">
        <f t="shared" si="19"/>
        <v>#DIV/0!</v>
      </c>
      <c r="S120">
        <f t="shared" si="20"/>
        <v>0.008151001906791036</v>
      </c>
      <c r="T120">
        <f t="shared" si="21"/>
        <v>0.009494537741348752</v>
      </c>
    </row>
    <row r="121" spans="14:20" ht="12.75">
      <c r="N121">
        <f t="shared" si="22"/>
        <v>10.669999999999975</v>
      </c>
      <c r="O121" s="4">
        <f t="shared" si="17"/>
        <v>303.6919407499979</v>
      </c>
      <c r="P121">
        <f t="shared" si="18"/>
        <v>0.009510673626232828</v>
      </c>
      <c r="Q121">
        <f t="shared" si="25"/>
        <v>0.009510331109300567</v>
      </c>
      <c r="R121" t="e">
        <f t="shared" si="19"/>
        <v>#DIV/0!</v>
      </c>
      <c r="S121">
        <f t="shared" si="20"/>
        <v>0.008142371367361654</v>
      </c>
      <c r="T121">
        <f t="shared" si="21"/>
        <v>0.00947617836887703</v>
      </c>
    </row>
    <row r="122" spans="14:20" ht="12.75">
      <c r="N122">
        <f t="shared" si="22"/>
        <v>10.679999999999975</v>
      </c>
      <c r="O122" s="4">
        <f t="shared" si="17"/>
        <v>304.54660799999783</v>
      </c>
      <c r="P122">
        <f t="shared" si="18"/>
        <v>0.009491665707425384</v>
      </c>
      <c r="Q122">
        <f t="shared" si="25"/>
        <v>0.009491244527765563</v>
      </c>
      <c r="R122" t="e">
        <f t="shared" si="19"/>
        <v>#DIV/0!</v>
      </c>
      <c r="S122">
        <f t="shared" si="20"/>
        <v>0.008133531708821064</v>
      </c>
      <c r="T122">
        <f t="shared" si="21"/>
        <v>0.00945716925870961</v>
      </c>
    </row>
    <row r="123" spans="14:20" ht="12.75">
      <c r="N123">
        <f t="shared" si="22"/>
        <v>10.689999999999975</v>
      </c>
      <c r="O123" s="4">
        <f t="shared" si="17"/>
        <v>305.40287724999786</v>
      </c>
      <c r="P123">
        <f t="shared" si="18"/>
        <v>0.00947201096659273</v>
      </c>
      <c r="Q123">
        <f t="shared" si="25"/>
        <v>0.009471508784341274</v>
      </c>
      <c r="R123" t="e">
        <f t="shared" si="19"/>
        <v>#DIV/0!</v>
      </c>
      <c r="S123">
        <f t="shared" si="20"/>
        <v>0.008124488985156319</v>
      </c>
      <c r="T123">
        <f t="shared" si="21"/>
        <v>0.009437519518146763</v>
      </c>
    </row>
    <row r="124" spans="14:20" ht="12.75">
      <c r="N124">
        <f t="shared" si="22"/>
        <v>10.699999999999974</v>
      </c>
      <c r="O124" s="4">
        <f t="shared" si="17"/>
        <v>306.2607499999978</v>
      </c>
      <c r="P124">
        <f t="shared" si="18"/>
        <v>0.009451718330330663</v>
      </c>
      <c r="Q124">
        <f t="shared" si="25"/>
        <v>0.009451132807123093</v>
      </c>
      <c r="R124" t="e">
        <f t="shared" si="19"/>
        <v>#DIV/0!</v>
      </c>
      <c r="S124">
        <f t="shared" si="20"/>
        <v>0.008115249042320884</v>
      </c>
      <c r="T124">
        <f t="shared" si="21"/>
        <v>0.009417238092186699</v>
      </c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2005-07-27T20:54:59Z</dcterms:modified>
  <cp:category/>
  <cp:version/>
  <cp:contentType/>
  <cp:contentStatus/>
</cp:coreProperties>
</file>