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<sst xmlns="http://schemas.openxmlformats.org/spreadsheetml/2006/main" count="67" uniqueCount="24">
  <si>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</si>
  <si>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</si>
  <si>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</si>
  <si>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</si>
  <si>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</si>
  <si>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</si>
  <si>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</si>
  <si>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</si>
  <si>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</si>
  <si>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G-Cut - 9</t>
  </si>
  <si>
    <t>G-Cut - 10</t>
  </si>
  <si>
    <t>l</t>
  </si>
  <si>
    <t>LC (A)</t>
  </si>
  <si>
    <t>G-Cut - 8</t>
  </si>
  <si>
    <t>Vol (Br)^3</t>
  </si>
  <si>
    <t>En(g7)</t>
  </si>
  <si>
    <t>En (g8)</t>
  </si>
  <si>
    <t>En(g9)</t>
  </si>
  <si>
    <t>En(g10)</t>
  </si>
  <si>
    <t>G-Cut - 7</t>
  </si>
  <si>
    <t>En(g6)</t>
  </si>
  <si>
    <t>G-Cut 6</t>
  </si>
  <si>
    <t xml:space="preserve">LiBr: Br(rc) 2.9 (c c c v c c v v):  Li(rc) 2.25 (v v v):  </t>
  </si>
  <si>
    <t>BM (Gpa)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</si>
</sst>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22"/>
      <name val="Arial"/>
      <family val="0"/>
    </font>
    <font>
      <b/>
      <sz val="1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37554552"/>
        <c:axId val="2446649"/>
      </c:scatterChart>
      <c:valAx>
        <c:axId val="37554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6649"/>
        <c:crosses val="autoZero"/>
        <c:crossBetween val="midCat"/>
        <c:dispUnits/>
      </c:valAx>
      <c:valAx>
        <c:axId val="244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545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22019842"/>
        <c:axId val="63960851"/>
      </c:scatterChart>
      <c:valAx>
        <c:axId val="2201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60851"/>
        <c:crosses val="autoZero"/>
        <c:crossBetween val="midCat"/>
        <c:dispUnits/>
      </c:valAx>
      <c:valAx>
        <c:axId val="63960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19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38776748"/>
        <c:axId val="13446413"/>
      </c:scatterChart>
      <c:valAx>
        <c:axId val="38776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6413"/>
        <c:crosses val="autoZero"/>
        <c:crossBetween val="midCat"/>
        <c:dispUnits/>
      </c:valAx>
      <c:valAx>
        <c:axId val="1344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76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LiBr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53908854"/>
        <c:axId val="15417639"/>
      </c:scatterChart>
      <c:valAx>
        <c:axId val="53908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7639"/>
        <c:crosses val="autoZero"/>
        <c:crossBetween val="midCat"/>
        <c:dispUnits/>
      </c:valAx>
      <c:valAx>
        <c:axId val="1541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08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4541024"/>
        <c:axId val="40869217"/>
      </c:scatterChart>
      <c:valAx>
        <c:axId val="454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9217"/>
        <c:crosses val="autoZero"/>
        <c:crossBetween val="midCat"/>
        <c:dispUnits/>
      </c:valAx>
      <c:valAx>
        <c:axId val="40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1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32278634"/>
        <c:axId val="22072251"/>
      </c:scatterChart>
      <c:valAx>
        <c:axId val="3227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72251"/>
        <c:crosses val="autoZero"/>
        <c:crossBetween val="midCat"/>
        <c:dispUnits/>
      </c:valAx>
      <c:valAx>
        <c:axId val="2207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8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68617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42</xdr:row>
      <xdr:rowOff>104775</xdr:rowOff>
    </xdr:from>
    <xdr:to>
      <xdr:col>10</xdr:col>
      <xdr:colOff>104775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7242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59</xdr:row>
      <xdr:rowOff>0</xdr:rowOff>
    </xdr:from>
    <xdr:to>
      <xdr:col>10</xdr:col>
      <xdr:colOff>561975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3705225" y="98202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133350</xdr:rowOff>
    </xdr:from>
    <xdr:to>
      <xdr:col>12</xdr:col>
      <xdr:colOff>447675</xdr:colOff>
      <xdr:row>129</xdr:row>
      <xdr:rowOff>133350</xdr:rowOff>
    </xdr:to>
    <xdr:graphicFrame>
      <xdr:nvGraphicFramePr>
        <xdr:cNvPr id="4" name="Chart 4"/>
        <xdr:cNvGraphicFramePr/>
      </xdr:nvGraphicFramePr>
      <xdr:xfrm>
        <a:off x="0" y="15363825"/>
        <a:ext cx="876300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68617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80</xdr:row>
      <xdr:rowOff>95250</xdr:rowOff>
    </xdr:from>
    <xdr:to>
      <xdr:col>10</xdr:col>
      <xdr:colOff>276225</xdr:colOff>
      <xdr:row>92</xdr:row>
      <xdr:rowOff>95250</xdr:rowOff>
    </xdr:to>
    <xdr:graphicFrame>
      <xdr:nvGraphicFramePr>
        <xdr:cNvPr id="6" name="Chart 11"/>
        <xdr:cNvGraphicFramePr/>
      </xdr:nvGraphicFramePr>
      <xdr:xfrm>
        <a:off x="3419475" y="13382625"/>
        <a:ext cx="3952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M16" sqref="M16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19</v>
      </c>
      <c r="C3" s="4"/>
      <c r="N3" s="10" t="s">
        <v>0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20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12</v>
      </c>
      <c r="N4">
        <v>9.7</v>
      </c>
      <c r="O4" s="4">
        <f aca="true" t="shared" si="0" ref="O4:O19">((N4)^3)/4</f>
        <v>228.16824999999994</v>
      </c>
      <c r="P4">
        <f>($F$6*$H$6)*((1/($G$6*($G$6-1)))*($H$6/O4)^($G$6-1)+O4/($G$6*$H$6)-1/($G$6-1))+$I$6</f>
        <v>0.532312652908929</v>
      </c>
      <c r="Q4">
        <f aca="true" t="shared" si="1" ref="Q4:Q19">($F$24*$H$24)*((1/($G$24*($G$24-1)))*($H$24/O4)^($G$24-1)+O4/($G$24*$H$24)-1/($G$24-1))+$I$24</f>
        <v>0.5323361160625245</v>
      </c>
      <c r="T4">
        <f>($F$77*$H$77)*((1/($G$77*($G$77-1)))*($H$77/O4)^($G$77-1)+O4/($G$77*$H$77)-1/($G$77-1))+$I$77</f>
        <v>0.530819542472677</v>
      </c>
    </row>
    <row r="5" spans="1:20" ht="12.75">
      <c r="A5">
        <v>9.8</v>
      </c>
      <c r="B5">
        <v>0.535019166096731</v>
      </c>
      <c r="C5" s="4">
        <f aca="true" t="shared" si="2" ref="C5:C10">((A5)^3)/4</f>
        <v>235.29800000000006</v>
      </c>
      <c r="D5">
        <f aca="true" t="shared" si="3" ref="D5:D10">(B5-($F$6*$H$6)*((1/($G$6*($G$6-1)))*($H$6/C5)^($G$6-1)+C5/($G$6*$H$6)-1/($G$6-1))-$I$6)^2</f>
        <v>3.6894316347668366E-13</v>
      </c>
      <c r="K5">
        <f>((H6*4)^(1/3))*0.5291772083</f>
        <v>5.3758178939958565</v>
      </c>
      <c r="N5">
        <f>N4+0.01</f>
        <v>9.709999999999999</v>
      </c>
      <c r="O5" s="4">
        <f t="shared" si="0"/>
        <v>228.87465274999994</v>
      </c>
      <c r="P5">
        <f aca="true" t="shared" si="4" ref="P5:P68">($F$6*$H$6)*((1/($G$6*($G$6-1)))*($H$6/O5)^($G$6-1)+O5/($G$6*$H$6)-1/($G$6-1))+$I$6</f>
        <v>0.5326215434950098</v>
      </c>
      <c r="Q5">
        <f t="shared" si="1"/>
        <v>0.5326452613962468</v>
      </c>
      <c r="T5">
        <f aca="true" t="shared" si="5" ref="T5:T68">($F$77*$H$77)*((1/($G$77*($G$77-1)))*($H$77/O5)^($G$77-1)+O5/($G$77*$H$77)-1/($G$77-1))+$I$77</f>
        <v>0.5311888216191947</v>
      </c>
    </row>
    <row r="6" spans="1:20" ht="12.75">
      <c r="A6">
        <v>10</v>
      </c>
      <c r="B6">
        <v>0.538155632263852</v>
      </c>
      <c r="C6" s="4">
        <f t="shared" si="2"/>
        <v>250</v>
      </c>
      <c r="D6">
        <f t="shared" si="3"/>
        <v>2.505610190010406E-12</v>
      </c>
      <c r="F6">
        <v>-0.0022593412192952874</v>
      </c>
      <c r="G6">
        <v>4.769676113033637</v>
      </c>
      <c r="H6" s="4">
        <v>262.10195592669197</v>
      </c>
      <c r="I6">
        <v>0.5388492239741418</v>
      </c>
      <c r="K6" s="10" t="s">
        <v>23</v>
      </c>
      <c r="N6">
        <f aca="true" t="shared" si="6" ref="N6:N69">N5+0.01</f>
        <v>9.719999999999999</v>
      </c>
      <c r="O6" s="4">
        <f t="shared" si="0"/>
        <v>229.58251199999992</v>
      </c>
      <c r="P6">
        <f t="shared" si="4"/>
        <v>0.5329216381355008</v>
      </c>
      <c r="Q6">
        <f t="shared" si="1"/>
        <v>0.5329456031564659</v>
      </c>
      <c r="T6">
        <f t="shared" si="5"/>
        <v>0.531545169997734</v>
      </c>
    </row>
    <row r="7" spans="1:20" ht="12.75">
      <c r="A7">
        <v>10.2</v>
      </c>
      <c r="B7">
        <v>0.538805349301015</v>
      </c>
      <c r="C7" s="4">
        <f t="shared" si="2"/>
        <v>265.30199999999996</v>
      </c>
      <c r="D7">
        <f t="shared" si="3"/>
        <v>5.684593916225157E-13</v>
      </c>
      <c r="K7">
        <f>F6*(-14710.5013544)</f>
        <v>33.236042066495074</v>
      </c>
      <c r="N7">
        <f t="shared" si="6"/>
        <v>9.729999999999999</v>
      </c>
      <c r="O7" s="4">
        <f t="shared" si="0"/>
        <v>230.2918292499999</v>
      </c>
      <c r="P7">
        <f t="shared" si="4"/>
        <v>0.5332130464110636</v>
      </c>
      <c r="Q7">
        <f t="shared" si="1"/>
        <v>0.5332372510231829</v>
      </c>
      <c r="T7">
        <f t="shared" si="5"/>
        <v>0.5318888587775901</v>
      </c>
    </row>
    <row r="8" spans="1:20" ht="12.75">
      <c r="A8">
        <v>10.4</v>
      </c>
      <c r="B8">
        <v>0.537476752778048</v>
      </c>
      <c r="C8" s="4">
        <f t="shared" si="2"/>
        <v>281.21600000000007</v>
      </c>
      <c r="D8">
        <f t="shared" si="3"/>
        <v>3.370031510647779E-11</v>
      </c>
      <c r="N8">
        <f t="shared" si="6"/>
        <v>9.739999999999998</v>
      </c>
      <c r="O8" s="4">
        <f t="shared" si="0"/>
        <v>231.00260599999987</v>
      </c>
      <c r="P8">
        <f t="shared" si="4"/>
        <v>0.5334958762906241</v>
      </c>
      <c r="Q8">
        <f t="shared" si="1"/>
        <v>0.5335203130631488</v>
      </c>
      <c r="T8">
        <f t="shared" si="5"/>
        <v>0.532220152934035</v>
      </c>
    </row>
    <row r="9" spans="1:20" ht="12.75">
      <c r="A9">
        <v>10.6</v>
      </c>
      <c r="B9">
        <v>0.534526146562371</v>
      </c>
      <c r="C9" s="4">
        <f t="shared" si="2"/>
        <v>297.75399999999996</v>
      </c>
      <c r="D9">
        <f t="shared" si="3"/>
        <v>3.658734429053135E-11</v>
      </c>
      <c r="N9">
        <f t="shared" si="6"/>
        <v>9.749999999999998</v>
      </c>
      <c r="O9" s="4">
        <f t="shared" si="0"/>
        <v>231.7148437499999</v>
      </c>
      <c r="P9">
        <f t="shared" si="4"/>
        <v>0.5337702341565462</v>
      </c>
      <c r="Q9">
        <f t="shared" si="1"/>
        <v>0.5337948957550628</v>
      </c>
      <c r="T9">
        <f t="shared" si="5"/>
        <v>0.5325393113956974</v>
      </c>
    </row>
    <row r="10" spans="1:20" ht="12.75">
      <c r="A10">
        <v>10.8</v>
      </c>
      <c r="B10">
        <v>0.530279262134854</v>
      </c>
      <c r="C10" s="4">
        <f t="shared" si="2"/>
        <v>314.92800000000005</v>
      </c>
      <c r="D10">
        <f t="shared" si="3"/>
        <v>3.892798088342802E-12</v>
      </c>
      <c r="N10">
        <f t="shared" si="6"/>
        <v>9.759999999999998</v>
      </c>
      <c r="O10" s="4">
        <f t="shared" si="0"/>
        <v>232.42854399999987</v>
      </c>
      <c r="P10">
        <f t="shared" si="4"/>
        <v>0.5340362248293864</v>
      </c>
      <c r="Q10">
        <f t="shared" si="1"/>
        <v>0.53406110401435</v>
      </c>
      <c r="T10">
        <f t="shared" si="5"/>
        <v>0.5328465871882885</v>
      </c>
    </row>
    <row r="11" spans="3:20" ht="12.75">
      <c r="C11" s="4"/>
      <c r="D11" s="10" t="s">
        <v>8</v>
      </c>
      <c r="N11">
        <f t="shared" si="6"/>
        <v>9.769999999999998</v>
      </c>
      <c r="O11" s="4">
        <f t="shared" si="0"/>
        <v>233.14370824999983</v>
      </c>
      <c r="P11">
        <f t="shared" si="4"/>
        <v>0.5342939515922381</v>
      </c>
      <c r="Q11">
        <f t="shared" si="1"/>
        <v>0.53431904121753</v>
      </c>
      <c r="T11">
        <f t="shared" si="5"/>
        <v>0.5331422275747699</v>
      </c>
    </row>
    <row r="12" spans="3:20" ht="12.75">
      <c r="C12" s="4"/>
      <c r="D12">
        <f>SUM(D5:D10)</f>
        <v>7.762347023046154E-11</v>
      </c>
      <c r="N12">
        <f t="shared" si="6"/>
        <v>9.779999999999998</v>
      </c>
      <c r="O12" s="4">
        <f t="shared" si="0"/>
        <v>233.8603379999998</v>
      </c>
      <c r="P12">
        <f t="shared" si="4"/>
        <v>0.534543516214671</v>
      </c>
      <c r="Q12">
        <f t="shared" si="1"/>
        <v>0.5345688092261794</v>
      </c>
      <c r="T12">
        <f t="shared" si="5"/>
        <v>0.5334264741920546</v>
      </c>
    </row>
    <row r="13" spans="14:20" ht="12.75">
      <c r="N13">
        <f t="shared" si="6"/>
        <v>9.789999999999997</v>
      </c>
      <c r="O13" s="4">
        <f t="shared" si="0"/>
        <v>234.57843474999981</v>
      </c>
      <c r="P13">
        <f t="shared" si="4"/>
        <v>0.5347850189762751</v>
      </c>
      <c r="Q13">
        <f t="shared" si="1"/>
        <v>0.5348105084104983</v>
      </c>
      <c r="T13">
        <f t="shared" si="5"/>
        <v>0.5336995631843294</v>
      </c>
    </row>
    <row r="14" spans="14:20" ht="12.75">
      <c r="N14">
        <f t="shared" si="6"/>
        <v>9.799999999999997</v>
      </c>
      <c r="O14" s="4">
        <f t="shared" si="0"/>
        <v>235.2979999999998</v>
      </c>
      <c r="P14">
        <f t="shared" si="4"/>
        <v>0.5350185586898133</v>
      </c>
      <c r="Q14">
        <f t="shared" si="1"/>
        <v>0.535044237672486</v>
      </c>
      <c r="T14">
        <f t="shared" si="5"/>
        <v>0.5339617253330874</v>
      </c>
    </row>
    <row r="15" spans="14:20" ht="12.75">
      <c r="N15">
        <f t="shared" si="6"/>
        <v>9.809999999999997</v>
      </c>
      <c r="O15" s="4">
        <f t="shared" si="0"/>
        <v>236.01903524999977</v>
      </c>
      <c r="P15">
        <f t="shared" si="4"/>
        <v>0.535244232723993</v>
      </c>
      <c r="Q15">
        <f t="shared" si="1"/>
        <v>0.5352700944687339</v>
      </c>
      <c r="T15">
        <f t="shared" si="5"/>
        <v>0.5342131861839534</v>
      </c>
    </row>
    <row r="16" spans="14:20" ht="12.75">
      <c r="N16">
        <f t="shared" si="6"/>
        <v>9.819999999999997</v>
      </c>
      <c r="O16" s="4">
        <f t="shared" si="0"/>
        <v>236.74154199999975</v>
      </c>
      <c r="P16">
        <f t="shared" si="4"/>
        <v>0.5354621370258601</v>
      </c>
      <c r="Q16">
        <f t="shared" si="1"/>
        <v>0.5354881748328415</v>
      </c>
      <c r="T16">
        <f t="shared" si="5"/>
        <v>0.5344541661703851</v>
      </c>
    </row>
    <row r="17" spans="14:20" ht="12.75">
      <c r="N17">
        <f t="shared" si="6"/>
        <v>9.829999999999997</v>
      </c>
      <c r="O17" s="4">
        <f t="shared" si="0"/>
        <v>237.46552174999974</v>
      </c>
      <c r="P17">
        <f t="shared" si="4"/>
        <v>0.5356723661428237</v>
      </c>
      <c r="Q17">
        <f t="shared" si="1"/>
        <v>0.5356985733974626</v>
      </c>
      <c r="T17">
        <f t="shared" si="5"/>
        <v>0.5346848807343296</v>
      </c>
    </row>
    <row r="18" spans="14:20" ht="12.75">
      <c r="N18">
        <f t="shared" si="6"/>
        <v>9.839999999999996</v>
      </c>
      <c r="O18" s="4">
        <f t="shared" si="0"/>
        <v>238.19097599999972</v>
      </c>
      <c r="P18">
        <f t="shared" si="4"/>
        <v>0.535875013244318</v>
      </c>
      <c r="Q18">
        <f t="shared" si="1"/>
        <v>0.5359013834159879</v>
      </c>
      <c r="T18">
        <f t="shared" si="5"/>
        <v>0.5349055404439149</v>
      </c>
    </row>
    <row r="19" spans="14:20" ht="12.75">
      <c r="N19">
        <f t="shared" si="6"/>
        <v>9.849999999999996</v>
      </c>
      <c r="O19" s="4">
        <f t="shared" si="0"/>
        <v>238.9179062499997</v>
      </c>
      <c r="P19">
        <f t="shared" si="4"/>
        <v>0.5360701701431071</v>
      </c>
      <c r="Q19">
        <f t="shared" si="1"/>
        <v>0.5360966967838705</v>
      </c>
      <c r="T19">
        <f t="shared" si="5"/>
        <v>0.5351163511082492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6"/>
        <v>9.859999999999996</v>
      </c>
      <c r="O20" s="4">
        <f>((N20)^3)/4</f>
        <v>239.64631399999968</v>
      </c>
      <c r="P20">
        <f t="shared" si="4"/>
        <v>0.5362579273162396</v>
      </c>
      <c r="Q20">
        <f aca="true" t="shared" si="7" ref="Q20:Q51">($F$24*$H$24)*((1/($G$24*($G$24-1)))*($H$24/O20)^($G$24-1)+O20/($G$24*$H$24)-1/($G$24-1))+$I$24</f>
        <v>0.5362846040596004</v>
      </c>
      <c r="T20">
        <f t="shared" si="5"/>
        <v>0.5353175138894047</v>
      </c>
    </row>
    <row r="21" spans="1:20" ht="18">
      <c r="A21" s="3" t="s">
        <v>13</v>
      </c>
      <c r="C21" s="4"/>
      <c r="N21">
        <f t="shared" si="6"/>
        <v>9.869999999999996</v>
      </c>
      <c r="O21" s="4">
        <f aca="true" t="shared" si="8" ref="O21:O84">((N21)^3)/4</f>
        <v>240.37620074999967</v>
      </c>
      <c r="P21">
        <f t="shared" si="4"/>
        <v>0.5364383739256581</v>
      </c>
      <c r="Q21">
        <f t="shared" si="7"/>
        <v>0.5364651944853347</v>
      </c>
      <c r="T21">
        <f t="shared" si="5"/>
        <v>0.5355092254116564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12</v>
      </c>
      <c r="N22">
        <f t="shared" si="6"/>
        <v>9.879999999999995</v>
      </c>
      <c r="O22" s="4">
        <f t="shared" si="8"/>
        <v>241.10756799999965</v>
      </c>
      <c r="P22">
        <f t="shared" si="4"/>
        <v>0.5366115978384711</v>
      </c>
      <c r="Q22">
        <f t="shared" si="7"/>
        <v>0.5366385560071878</v>
      </c>
      <c r="T22">
        <f t="shared" si="5"/>
        <v>0.5356916778680451</v>
      </c>
    </row>
    <row r="23" spans="1:20" ht="12.75">
      <c r="A23">
        <v>9.8</v>
      </c>
      <c r="B23">
        <v>0.535046355821748</v>
      </c>
      <c r="C23" s="4">
        <f aca="true" t="shared" si="9" ref="C23:C28">((A23)^3)/4</f>
        <v>235.29800000000006</v>
      </c>
      <c r="D23">
        <f aca="true" t="shared" si="10" ref="D23:D28">(B23-($F$24*$H$24)*((1/($G$24*($G$24-1)))*($H$24/C23)^($G$24-1)+C23/($G$24*$H$24)-1/($G$24-1))-$I$24)^2</f>
        <v>4.4865562955859895E-12</v>
      </c>
      <c r="K23">
        <f>((H24*4)^(1/3))*0.5291772083</f>
        <v>5.375807507259598</v>
      </c>
      <c r="N23">
        <f t="shared" si="6"/>
        <v>9.889999999999995</v>
      </c>
      <c r="O23" s="4">
        <f t="shared" si="8"/>
        <v>241.84041724999963</v>
      </c>
      <c r="P23">
        <f t="shared" si="4"/>
        <v>0.5367776856468918</v>
      </c>
      <c r="Q23">
        <f t="shared" si="7"/>
        <v>0.5368047752951907</v>
      </c>
      <c r="T23">
        <f t="shared" si="5"/>
        <v>0.5358650591243355</v>
      </c>
    </row>
    <row r="24" spans="1:20" ht="12.75">
      <c r="A24">
        <v>10</v>
      </c>
      <c r="B24">
        <v>0.538177725453238</v>
      </c>
      <c r="C24" s="4">
        <f t="shared" si="9"/>
        <v>250</v>
      </c>
      <c r="D24">
        <f t="shared" si="10"/>
        <v>5.840357624532403E-11</v>
      </c>
      <c r="F24">
        <v>-0.002261306995401827</v>
      </c>
      <c r="G24">
        <v>4.769837846742596</v>
      </c>
      <c r="H24" s="4">
        <v>262.10043669072695</v>
      </c>
      <c r="I24">
        <v>0.5388778026318279</v>
      </c>
      <c r="K24" s="10" t="s">
        <v>23</v>
      </c>
      <c r="N24">
        <f t="shared" si="6"/>
        <v>9.899999999999995</v>
      </c>
      <c r="O24" s="4">
        <f t="shared" si="8"/>
        <v>242.57474999999965</v>
      </c>
      <c r="P24">
        <f t="shared" si="4"/>
        <v>0.5369367226878498</v>
      </c>
      <c r="Q24">
        <f t="shared" si="7"/>
        <v>0.536963937762921</v>
      </c>
      <c r="T24">
        <f t="shared" si="5"/>
        <v>0.536029552820432</v>
      </c>
    </row>
    <row r="25" spans="1:20" ht="12.75">
      <c r="A25">
        <v>10.2</v>
      </c>
      <c r="B25">
        <v>0.538841686555713</v>
      </c>
      <c r="C25" s="4">
        <f t="shared" si="9"/>
        <v>265.30199999999996</v>
      </c>
      <c r="D25">
        <f t="shared" si="10"/>
        <v>5.016725670164737E-11</v>
      </c>
      <c r="K25">
        <f>F24*(-14710.5013544)</f>
        <v>33.264959618572775</v>
      </c>
      <c r="N25">
        <f t="shared" si="6"/>
        <v>9.909999999999995</v>
      </c>
      <c r="O25" s="4">
        <f t="shared" si="8"/>
        <v>243.31056774999962</v>
      </c>
      <c r="P25">
        <f t="shared" si="4"/>
        <v>0.5370887930622829</v>
      </c>
      <c r="Q25">
        <f t="shared" si="7"/>
        <v>0.537116127586813</v>
      </c>
      <c r="T25">
        <f t="shared" si="5"/>
        <v>0.5361853384693196</v>
      </c>
    </row>
    <row r="26" spans="1:20" ht="12.75">
      <c r="A26">
        <v>10.4</v>
      </c>
      <c r="B26">
        <v>0.537501824777678</v>
      </c>
      <c r="C26" s="4">
        <f t="shared" si="9"/>
        <v>281.21600000000007</v>
      </c>
      <c r="D26">
        <f t="shared" si="10"/>
        <v>1.3728178522871088E-11</v>
      </c>
      <c r="N26">
        <f t="shared" si="6"/>
        <v>9.919999999999995</v>
      </c>
      <c r="O26" s="4">
        <f t="shared" si="8"/>
        <v>244.0478719999996</v>
      </c>
      <c r="P26">
        <f t="shared" si="4"/>
        <v>0.5372339796541121</v>
      </c>
      <c r="Q26">
        <f t="shared" si="7"/>
        <v>0.5372614277251521</v>
      </c>
      <c r="T26">
        <f t="shared" si="5"/>
        <v>0.5363325915535919</v>
      </c>
    </row>
    <row r="27" spans="1:20" ht="12.75">
      <c r="A27">
        <v>10.6</v>
      </c>
      <c r="B27">
        <v>0.534548028356312</v>
      </c>
      <c r="C27" s="4">
        <f t="shared" si="9"/>
        <v>297.75399999999996</v>
      </c>
      <c r="D27">
        <f t="shared" si="10"/>
        <v>7.514756703879923E-11</v>
      </c>
      <c r="N27">
        <f t="shared" si="6"/>
        <v>9.929999999999994</v>
      </c>
      <c r="O27" s="4">
        <f t="shared" si="8"/>
        <v>244.78666424999957</v>
      </c>
      <c r="P27">
        <f t="shared" si="4"/>
        <v>0.5373723641489078</v>
      </c>
      <c r="Q27">
        <f t="shared" si="7"/>
        <v>0.537399919936757</v>
      </c>
      <c r="T27">
        <f t="shared" si="5"/>
        <v>0.5364714836196267</v>
      </c>
    </row>
    <row r="28" spans="1:20" ht="12.75">
      <c r="A28">
        <v>10.8</v>
      </c>
      <c r="B28">
        <v>0.53030143362804</v>
      </c>
      <c r="C28" s="4">
        <f t="shared" si="9"/>
        <v>314.92800000000005</v>
      </c>
      <c r="D28">
        <f t="shared" si="10"/>
        <v>1.1592673102184861E-11</v>
      </c>
      <c r="N28">
        <f t="shared" si="6"/>
        <v>9.939999999999994</v>
      </c>
      <c r="O28" s="4">
        <f t="shared" si="8"/>
        <v>245.52694599999958</v>
      </c>
      <c r="P28">
        <f t="shared" si="4"/>
        <v>0.5375040270522495</v>
      </c>
      <c r="Q28">
        <f t="shared" si="7"/>
        <v>0.5375316847993593</v>
      </c>
      <c r="T28">
        <f t="shared" si="5"/>
        <v>0.5366021823694697</v>
      </c>
    </row>
    <row r="29" spans="3:20" ht="12.75">
      <c r="C29" s="4"/>
      <c r="D29" s="10" t="s">
        <v>8</v>
      </c>
      <c r="N29">
        <f t="shared" si="6"/>
        <v>9.949999999999994</v>
      </c>
      <c r="O29" s="4">
        <f t="shared" si="8"/>
        <v>246.26871874999955</v>
      </c>
      <c r="P29">
        <f t="shared" si="4"/>
        <v>0.5376290477077886</v>
      </c>
      <c r="Q29">
        <f t="shared" si="7"/>
        <v>0.5376568017276822</v>
      </c>
      <c r="T29">
        <f t="shared" si="5"/>
        <v>0.5367248517504839</v>
      </c>
    </row>
    <row r="30" spans="3:20" ht="12.75">
      <c r="C30" s="4"/>
      <c r="D30">
        <f>SUM(D23:D28)</f>
        <v>2.135258079064126E-10</v>
      </c>
      <c r="N30">
        <f t="shared" si="6"/>
        <v>9.959999999999994</v>
      </c>
      <c r="O30" s="4">
        <f t="shared" si="8"/>
        <v>247.01198399999953</v>
      </c>
      <c r="P30">
        <f t="shared" si="4"/>
        <v>0.5377475043150147</v>
      </c>
      <c r="Q30">
        <f t="shared" si="7"/>
        <v>0.5377753489912239</v>
      </c>
      <c r="T30">
        <f t="shared" si="5"/>
        <v>0.5368396520428218</v>
      </c>
    </row>
    <row r="31" spans="14:20" ht="12.75">
      <c r="N31">
        <f t="shared" si="6"/>
        <v>9.969999999999994</v>
      </c>
      <c r="O31" s="4">
        <f t="shared" si="8"/>
        <v>247.75674324999952</v>
      </c>
      <c r="P31">
        <f t="shared" si="4"/>
        <v>0.5378594739467341</v>
      </c>
      <c r="Q31">
        <f t="shared" si="7"/>
        <v>0.5378874037317539</v>
      </c>
      <c r="T31">
        <f t="shared" si="5"/>
        <v>0.5369467399447738</v>
      </c>
    </row>
    <row r="32" spans="14:20" ht="12.75">
      <c r="N32">
        <f t="shared" si="6"/>
        <v>9.979999999999993</v>
      </c>
      <c r="O32" s="4">
        <f t="shared" si="8"/>
        <v>248.5029979999995</v>
      </c>
      <c r="P32">
        <f t="shared" si="4"/>
        <v>0.5379650325662634</v>
      </c>
      <c r="Q32">
        <f t="shared" si="7"/>
        <v>0.5379930419805223</v>
      </c>
      <c r="T32">
        <f t="shared" si="5"/>
        <v>0.5370462686560484</v>
      </c>
    </row>
    <row r="33" spans="14:20" ht="12.75">
      <c r="N33">
        <f t="shared" si="6"/>
        <v>9.989999999999993</v>
      </c>
      <c r="O33" s="4">
        <f t="shared" si="8"/>
        <v>249.25074974999947</v>
      </c>
      <c r="P33">
        <f t="shared" si="4"/>
        <v>0.5380642550443447</v>
      </c>
      <c r="Q33">
        <f t="shared" si="7"/>
        <v>0.5380923386751912</v>
      </c>
      <c r="T33">
        <f t="shared" si="5"/>
        <v>0.5371383879590352</v>
      </c>
    </row>
    <row r="34" spans="14:20" ht="12.75">
      <c r="N34">
        <f t="shared" si="6"/>
        <v>9.999999999999993</v>
      </c>
      <c r="O34" s="4">
        <f t="shared" si="8"/>
        <v>249.99999999999946</v>
      </c>
      <c r="P34">
        <f t="shared" si="4"/>
        <v>0.5381572151757857</v>
      </c>
      <c r="Q34">
        <f t="shared" si="7"/>
        <v>0.5381853676764908</v>
      </c>
      <c r="T34">
        <f t="shared" si="5"/>
        <v>0.5372232442981018</v>
      </c>
    </row>
    <row r="35" spans="14:20" ht="12.75">
      <c r="N35">
        <f t="shared" si="6"/>
        <v>10.009999999999993</v>
      </c>
      <c r="O35" s="4">
        <f t="shared" si="8"/>
        <v>250.75075024999944</v>
      </c>
      <c r="P35">
        <f t="shared" si="4"/>
        <v>0.5382439856958299</v>
      </c>
      <c r="Q35">
        <f t="shared" si="7"/>
        <v>0.5382722017846059</v>
      </c>
      <c r="T35">
        <f t="shared" si="5"/>
        <v>0.5373009808569731</v>
      </c>
    </row>
    <row r="36" spans="14:20" ht="12.75">
      <c r="N36">
        <f t="shared" si="6"/>
        <v>10.019999999999992</v>
      </c>
      <c r="O36" s="4">
        <f t="shared" si="8"/>
        <v>251.50300199999944</v>
      </c>
      <c r="P36">
        <f t="shared" si="4"/>
        <v>0.5383246382962622</v>
      </c>
      <c r="Q36">
        <f t="shared" si="7"/>
        <v>0.5383529127552961</v>
      </c>
      <c r="T36">
        <f t="shared" si="5"/>
        <v>0.5373717376342437</v>
      </c>
    </row>
    <row r="37" spans="14:20" ht="12.75">
      <c r="N37">
        <f t="shared" si="6"/>
        <v>10.029999999999992</v>
      </c>
      <c r="O37" s="4">
        <f t="shared" si="8"/>
        <v>252.2567567499994</v>
      </c>
      <c r="P37">
        <f t="shared" si="4"/>
        <v>0.538399243641254</v>
      </c>
      <c r="Q37">
        <f t="shared" si="7"/>
        <v>0.5384275713157567</v>
      </c>
      <c r="T37">
        <f t="shared" si="5"/>
        <v>0.5374356515170677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6"/>
        <v>10.039999999999992</v>
      </c>
      <c r="O38" s="4">
        <f t="shared" si="8"/>
        <v>253.0120159999994</v>
      </c>
      <c r="P38">
        <f t="shared" si="4"/>
        <v>0.538467871382952</v>
      </c>
      <c r="Q38">
        <f t="shared" si="7"/>
        <v>0.5384962471802218</v>
      </c>
      <c r="T38">
        <f t="shared" si="5"/>
        <v>0.5374928563530722</v>
      </c>
    </row>
    <row r="39" spans="1:20" ht="18">
      <c r="A39" s="3" t="s">
        <v>9</v>
      </c>
      <c r="C39" s="4"/>
      <c r="N39">
        <f t="shared" si="6"/>
        <v>10.049999999999992</v>
      </c>
      <c r="O39" s="4">
        <f t="shared" si="8"/>
        <v>253.7687812499994</v>
      </c>
      <c r="P39">
        <f t="shared" si="4"/>
        <v>0.5385305901768151</v>
      </c>
      <c r="Q39">
        <f t="shared" si="7"/>
        <v>0.5385590090653168</v>
      </c>
      <c r="T39">
        <f t="shared" si="5"/>
        <v>0.5375434830205406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12</v>
      </c>
      <c r="N40">
        <f t="shared" si="6"/>
        <v>10.059999999999992</v>
      </c>
      <c r="O40" s="4">
        <f t="shared" si="8"/>
        <v>254.52705399999937</v>
      </c>
      <c r="P40">
        <f t="shared" si="4"/>
        <v>0.5385874676967046</v>
      </c>
      <c r="Q40">
        <f t="shared" si="7"/>
        <v>0.5386159247051618</v>
      </c>
      <c r="T40">
        <f t="shared" si="5"/>
        <v>0.5375876594969065</v>
      </c>
    </row>
    <row r="41" spans="3:20" ht="12.75">
      <c r="C41" s="4">
        <f aca="true" t="shared" si="11" ref="C41:C46">((A41)^3)/4</f>
        <v>0</v>
      </c>
      <c r="D41" t="e">
        <f aca="true" t="shared" si="12" ref="D41:D46">(B41-($F$42*$H$42)*((1/($G$42*($G$42-1)))*($H$42/C41)^($G$42-1)+C41/($G$42*$H$42)-1/($G$42-1))-$I$42)^2</f>
        <v>#DIV/0!</v>
      </c>
      <c r="K41">
        <f>((H42*4)^(1/3))*0.5291772083</f>
        <v>0</v>
      </c>
      <c r="N41">
        <f t="shared" si="6"/>
        <v>10.069999999999991</v>
      </c>
      <c r="O41" s="4">
        <f t="shared" si="8"/>
        <v>255.28683574999934</v>
      </c>
      <c r="P41">
        <f t="shared" si="4"/>
        <v>0.5386385706497303</v>
      </c>
      <c r="Q41">
        <f t="shared" si="7"/>
        <v>0.5386670608662331</v>
      </c>
      <c r="T41">
        <f t="shared" si="5"/>
        <v>0.5376255109256032</v>
      </c>
    </row>
    <row r="42" spans="3:20" ht="12.75">
      <c r="C42" s="4">
        <f t="shared" si="11"/>
        <v>0</v>
      </c>
      <c r="D42" t="e">
        <f t="shared" si="12"/>
        <v>#DIV/0!</v>
      </c>
      <c r="N42">
        <f t="shared" si="6"/>
        <v>10.079999999999991</v>
      </c>
      <c r="O42" s="4">
        <f t="shared" si="8"/>
        <v>256.04812799999934</v>
      </c>
      <c r="P42">
        <f t="shared" si="4"/>
        <v>0.5386839647908586</v>
      </c>
      <c r="Q42">
        <f t="shared" si="7"/>
        <v>0.5387124833619842</v>
      </c>
      <c r="T42">
        <f t="shared" si="5"/>
        <v>0.5376571596813073</v>
      </c>
    </row>
    <row r="43" spans="3:20" ht="12.75">
      <c r="C43" s="4">
        <f t="shared" si="11"/>
        <v>0</v>
      </c>
      <c r="D43" t="e">
        <f t="shared" si="12"/>
        <v>#DIV/0!</v>
      </c>
      <c r="N43">
        <f t="shared" si="6"/>
        <v>10.089999999999991</v>
      </c>
      <c r="O43" s="4">
        <f t="shared" si="8"/>
        <v>256.81093224999927</v>
      </c>
      <c r="P43">
        <f t="shared" si="4"/>
        <v>0.5387237149372852</v>
      </c>
      <c r="Q43">
        <f t="shared" si="7"/>
        <v>0.5387522570672331</v>
      </c>
      <c r="T43">
        <f t="shared" si="5"/>
        <v>0.5376827254336183</v>
      </c>
    </row>
    <row r="44" spans="3:20" ht="12.75">
      <c r="C44" s="4">
        <f t="shared" si="11"/>
        <v>0</v>
      </c>
      <c r="D44" t="e">
        <f t="shared" si="12"/>
        <v>#DIV/0!</v>
      </c>
      <c r="N44">
        <f t="shared" si="6"/>
        <v>10.09999999999999</v>
      </c>
      <c r="O44" s="4">
        <f t="shared" si="8"/>
        <v>257.5752499999993</v>
      </c>
      <c r="P44">
        <f t="shared" si="4"/>
        <v>0.5387578849825767</v>
      </c>
      <c r="Q44">
        <f t="shared" si="7"/>
        <v>0.538786445932317</v>
      </c>
      <c r="T44">
        <f t="shared" si="5"/>
        <v>0.5377023252092122</v>
      </c>
    </row>
    <row r="45" spans="3:20" ht="12.75">
      <c r="C45" s="4">
        <f t="shared" si="11"/>
        <v>0</v>
      </c>
      <c r="D45" t="e">
        <f t="shared" si="12"/>
        <v>#DIV/0!</v>
      </c>
      <c r="N45">
        <f t="shared" si="6"/>
        <v>10.10999999999999</v>
      </c>
      <c r="O45" s="4">
        <f t="shared" si="8"/>
        <v>258.34108274999926</v>
      </c>
      <c r="P45">
        <f t="shared" si="4"/>
        <v>0.538786537910586</v>
      </c>
      <c r="Q45">
        <f t="shared" si="7"/>
        <v>0.5388151129970203</v>
      </c>
      <c r="T45">
        <f t="shared" si="5"/>
        <v>0.5377160734525082</v>
      </c>
    </row>
    <row r="46" spans="3:20" ht="12.75">
      <c r="C46" s="4">
        <f t="shared" si="11"/>
        <v>0</v>
      </c>
      <c r="D46" t="e">
        <f t="shared" si="12"/>
        <v>#DIV/0!</v>
      </c>
      <c r="N46">
        <f t="shared" si="6"/>
        <v>10.11999999999999</v>
      </c>
      <c r="O46" s="4">
        <f t="shared" si="8"/>
        <v>259.10843199999925</v>
      </c>
      <c r="P46">
        <f t="shared" si="4"/>
        <v>0.5388097358091433</v>
      </c>
      <c r="Q46">
        <f t="shared" si="7"/>
        <v>0.5388383204042805</v>
      </c>
      <c r="T46">
        <f t="shared" si="5"/>
        <v>0.5377240820848836</v>
      </c>
    </row>
    <row r="47" spans="3:20" ht="12.75">
      <c r="C47" s="4"/>
      <c r="D47" s="10" t="s">
        <v>8</v>
      </c>
      <c r="N47">
        <f t="shared" si="6"/>
        <v>10.12999999999999</v>
      </c>
      <c r="O47" s="4">
        <f t="shared" si="8"/>
        <v>259.8772992499992</v>
      </c>
      <c r="P47">
        <f t="shared" si="4"/>
        <v>0.5388275398835293</v>
      </c>
      <c r="Q47">
        <f t="shared" si="7"/>
        <v>0.538856129413672</v>
      </c>
      <c r="T47">
        <f t="shared" si="5"/>
        <v>0.5377264605624755</v>
      </c>
    </row>
    <row r="48" spans="3:20" ht="12.75">
      <c r="C48" s="4"/>
      <c r="D48" t="e">
        <f>SUM(D41:D46)</f>
        <v>#DIV/0!</v>
      </c>
      <c r="N48">
        <f t="shared" si="6"/>
        <v>10.13999999999999</v>
      </c>
      <c r="O48" s="4">
        <f t="shared" si="8"/>
        <v>260.6476859999992</v>
      </c>
      <c r="P48">
        <f t="shared" si="4"/>
        <v>0.5388400104697315</v>
      </c>
      <c r="Q48">
        <f t="shared" si="7"/>
        <v>0.5388686004146767</v>
      </c>
      <c r="T48">
        <f t="shared" si="5"/>
        <v>0.5377233159326024</v>
      </c>
    </row>
    <row r="49" spans="3:20" ht="12.75">
      <c r="C49" s="4"/>
      <c r="N49">
        <f t="shared" si="6"/>
        <v>10.14999999999999</v>
      </c>
      <c r="O49" s="4">
        <f t="shared" si="8"/>
        <v>261.4195937499992</v>
      </c>
      <c r="P49">
        <f t="shared" si="4"/>
        <v>0.5388472070474896</v>
      </c>
      <c r="Q49">
        <f t="shared" si="7"/>
        <v>0.5388757929397407</v>
      </c>
      <c r="T49">
        <f t="shared" si="5"/>
        <v>0.5377147528888404</v>
      </c>
    </row>
    <row r="50" spans="3:20" ht="12.75">
      <c r="C50" s="4"/>
      <c r="N50">
        <f t="shared" si="6"/>
        <v>10.15999999999999</v>
      </c>
      <c r="O50" s="4">
        <f t="shared" si="8"/>
        <v>262.1930239999992</v>
      </c>
      <c r="P50">
        <f t="shared" si="4"/>
        <v>0.5388491882531318</v>
      </c>
      <c r="Q50">
        <f t="shared" si="7"/>
        <v>0.5388777656771239</v>
      </c>
      <c r="T50">
        <f t="shared" si="5"/>
        <v>0.5377008738247888</v>
      </c>
    </row>
    <row r="51" spans="14:20" ht="12.75">
      <c r="N51">
        <f t="shared" si="6"/>
        <v>10.16999999999999</v>
      </c>
      <c r="O51" s="4">
        <f t="shared" si="8"/>
        <v>262.9679782499992</v>
      </c>
      <c r="P51">
        <f t="shared" si="4"/>
        <v>0.5388460118922067</v>
      </c>
      <c r="Q51">
        <f t="shared" si="7"/>
        <v>0.5388745764835429</v>
      </c>
      <c r="T51">
        <f t="shared" si="5"/>
        <v>0.5376817788865546</v>
      </c>
    </row>
    <row r="52" spans="14:20" ht="12.75">
      <c r="N52">
        <f t="shared" si="6"/>
        <v>10.179999999999989</v>
      </c>
      <c r="O52" s="4">
        <f t="shared" si="8"/>
        <v>263.74445799999916</v>
      </c>
      <c r="P52">
        <f t="shared" si="4"/>
        <v>0.5388377349519136</v>
      </c>
      <c r="Q52">
        <f aca="true" t="shared" si="13" ref="Q52:Q83">($F$24*$H$24)*((1/($G$24*($G$24-1)))*($H$24/O52)^($G$24-1)+O52/($G$24*$H$24)-1/($G$24-1))+$I$24</f>
        <v>0.5388662823966135</v>
      </c>
      <c r="T52">
        <f t="shared" si="5"/>
        <v>0.5376575660239912</v>
      </c>
    </row>
    <row r="53" spans="14:20" ht="12.75">
      <c r="N53">
        <f t="shared" si="6"/>
        <v>10.189999999999989</v>
      </c>
      <c r="O53" s="4">
        <f t="shared" si="8"/>
        <v>264.52246474999913</v>
      </c>
      <c r="P53">
        <f t="shared" si="4"/>
        <v>0.5388244136133352</v>
      </c>
      <c r="Q53">
        <f t="shared" si="13"/>
        <v>0.5388529396470952</v>
      </c>
      <c r="T53">
        <f t="shared" si="5"/>
        <v>0.5376283310407188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6"/>
        <v>10.199999999999989</v>
      </c>
      <c r="O54" s="4">
        <f t="shared" si="8"/>
        <v>265.3019999999991</v>
      </c>
      <c r="P54">
        <f t="shared" si="4"/>
        <v>0.5388061032634753</v>
      </c>
      <c r="Q54">
        <f t="shared" si="13"/>
        <v>0.5388346036709404</v>
      </c>
      <c r="T54">
        <f t="shared" si="5"/>
        <v>0.5375941676429595</v>
      </c>
    </row>
    <row r="55" spans="1:20" ht="18">
      <c r="A55" s="3" t="s">
        <v>10</v>
      </c>
      <c r="C55" s="4"/>
      <c r="N55">
        <f t="shared" si="6"/>
        <v>10.209999999999988</v>
      </c>
      <c r="O55" s="4">
        <f t="shared" si="8"/>
        <v>266.0830652499991</v>
      </c>
      <c r="P55">
        <f t="shared" si="4"/>
        <v>0.5387828585071057</v>
      </c>
      <c r="Q55">
        <f t="shared" si="13"/>
        <v>0.5388113291211516</v>
      </c>
      <c r="T55">
        <f t="shared" si="5"/>
        <v>0.5375551674872132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6"/>
        <v>10.219999999999988</v>
      </c>
      <c r="O56" s="4">
        <f t="shared" si="8"/>
        <v>266.8656619999991</v>
      </c>
      <c r="P56">
        <f t="shared" si="4"/>
        <v>0.538754733178424</v>
      </c>
      <c r="Q56">
        <f t="shared" si="13"/>
        <v>0.5387831698794517</v>
      </c>
      <c r="T56">
        <f t="shared" si="5"/>
        <v>0.537511420226806</v>
      </c>
    </row>
    <row r="57" spans="3:20" ht="12.75">
      <c r="C57" s="4">
        <f aca="true" t="shared" si="14" ref="C57:C62">((A57)^3)/4</f>
        <v>0</v>
      </c>
      <c r="D57" t="e">
        <f aca="true" t="shared" si="15" ref="D57:D62">(B57-($F$58*$H$58)*((1/($G$58*($G$58-1)))*($H$58/C57)^($G$58-1)+C57/($G$58*$H$58)-1/($G$58-1))-$I$58)^2</f>
        <v>#DIV/0!</v>
      </c>
      <c r="K57" s="11" t="s">
        <v>12</v>
      </c>
      <c r="N57">
        <f t="shared" si="6"/>
        <v>10.229999999999988</v>
      </c>
      <c r="O57" s="4">
        <f t="shared" si="8"/>
        <v>267.64979174999905</v>
      </c>
      <c r="P57">
        <f t="shared" si="4"/>
        <v>0.538721780352528</v>
      </c>
      <c r="Q57">
        <f t="shared" si="13"/>
        <v>0.5387501790677682</v>
      </c>
      <c r="T57">
        <f t="shared" si="5"/>
        <v>0.5374630135573369</v>
      </c>
    </row>
    <row r="58" spans="3:20" ht="12.75">
      <c r="C58" s="4">
        <f t="shared" si="14"/>
        <v>0</v>
      </c>
      <c r="D58" t="e">
        <f t="shared" si="15"/>
        <v>#DIV/0!</v>
      </c>
      <c r="H58" s="4"/>
      <c r="K58">
        <f>((H58*4)^(1/3))*0.5291772083</f>
        <v>0</v>
      </c>
      <c r="N58">
        <f t="shared" si="6"/>
        <v>10.239999999999988</v>
      </c>
      <c r="O58" s="4">
        <f t="shared" si="8"/>
        <v>268.435455999999</v>
      </c>
      <c r="P58">
        <f t="shared" si="4"/>
        <v>0.5386840523567068</v>
      </c>
      <c r="Q58">
        <f t="shared" si="13"/>
        <v>0.5387124090595353</v>
      </c>
      <c r="T58">
        <f t="shared" si="5"/>
        <v>0.5374100332610505</v>
      </c>
    </row>
    <row r="59" spans="3:20" ht="12.75">
      <c r="C59" s="4">
        <f t="shared" si="14"/>
        <v>0</v>
      </c>
      <c r="D59" t="e">
        <f t="shared" si="15"/>
        <v>#DIV/0!</v>
      </c>
      <c r="N59">
        <f t="shared" si="6"/>
        <v>10.249999999999988</v>
      </c>
      <c r="O59" s="4">
        <f t="shared" si="8"/>
        <v>269.22265624999903</v>
      </c>
      <c r="P59">
        <f t="shared" si="4"/>
        <v>0.5386416007815539</v>
      </c>
      <c r="Q59">
        <f t="shared" si="13"/>
        <v>0.538669911490818</v>
      </c>
      <c r="T59">
        <f t="shared" si="5"/>
        <v>0.5373525632501619</v>
      </c>
    </row>
    <row r="60" spans="3:20" ht="12.75">
      <c r="C60" s="4">
        <f t="shared" si="14"/>
        <v>0</v>
      </c>
      <c r="D60" t="e">
        <f t="shared" si="15"/>
        <v>#DIV/0!</v>
      </c>
      <c r="N60">
        <f t="shared" si="6"/>
        <v>10.259999999999987</v>
      </c>
      <c r="O60" s="4">
        <f t="shared" si="8"/>
        <v>270.01139399999903</v>
      </c>
      <c r="P60">
        <f t="shared" si="4"/>
        <v>0.5385944764919045</v>
      </c>
      <c r="Q60">
        <f t="shared" si="13"/>
        <v>0.5386227372712586</v>
      </c>
      <c r="T60">
        <f t="shared" si="5"/>
        <v>0.53729068560916</v>
      </c>
    </row>
    <row r="61" spans="3:20" ht="12.75">
      <c r="C61" s="4">
        <f t="shared" si="14"/>
        <v>0</v>
      </c>
      <c r="D61" t="e">
        <f t="shared" si="15"/>
        <v>#DIV/0!</v>
      </c>
      <c r="N61">
        <f t="shared" si="6"/>
        <v>10.269999999999987</v>
      </c>
      <c r="O61" s="4">
        <f t="shared" si="8"/>
        <v>270.801670749999</v>
      </c>
      <c r="P61">
        <f t="shared" si="4"/>
        <v>0.5385427296376001</v>
      </c>
      <c r="Q61">
        <f t="shared" si="13"/>
        <v>0.5385709365948528</v>
      </c>
      <c r="T61">
        <f t="shared" si="5"/>
        <v>0.5372244806361135</v>
      </c>
    </row>
    <row r="62" spans="3:20" ht="12.75">
      <c r="C62" s="4">
        <f t="shared" si="14"/>
        <v>0</v>
      </c>
      <c r="D62" t="e">
        <f t="shared" si="15"/>
        <v>#DIV/0!</v>
      </c>
      <c r="N62">
        <f t="shared" si="6"/>
        <v>10.279999999999987</v>
      </c>
      <c r="O62" s="4">
        <f t="shared" si="8"/>
        <v>271.59348799999896</v>
      </c>
      <c r="P62">
        <f t="shared" si="4"/>
        <v>0.5384864096640825</v>
      </c>
      <c r="Q62">
        <f t="shared" si="13"/>
        <v>0.5385145589505528</v>
      </c>
      <c r="T62">
        <f t="shared" si="5"/>
        <v>0.537154026883005</v>
      </c>
    </row>
    <row r="63" spans="3:20" ht="12.75">
      <c r="C63" s="4"/>
      <c r="D63" s="10" t="s">
        <v>8</v>
      </c>
      <c r="N63">
        <f t="shared" si="6"/>
        <v>10.289999999999987</v>
      </c>
      <c r="O63" s="4">
        <f t="shared" si="8"/>
        <v>272.38684724999894</v>
      </c>
      <c r="P63">
        <f t="shared" si="4"/>
        <v>0.5384255653228213</v>
      </c>
      <c r="Q63">
        <f t="shared" si="13"/>
        <v>0.5384536531327049</v>
      </c>
      <c r="T63">
        <f t="shared" si="5"/>
        <v>0.5370794011951158</v>
      </c>
    </row>
    <row r="64" spans="3:20" ht="12.75">
      <c r="C64" s="4"/>
      <c r="D64" t="e">
        <f>SUM(D57:D62)</f>
        <v>#DIV/0!</v>
      </c>
      <c r="N64">
        <f t="shared" si="6"/>
        <v>10.299999999999986</v>
      </c>
      <c r="O64" s="4">
        <f t="shared" si="8"/>
        <v>273.18174999999894</v>
      </c>
      <c r="P64">
        <f t="shared" si="4"/>
        <v>0.5383602446815773</v>
      </c>
      <c r="Q64">
        <f t="shared" si="13"/>
        <v>0.5383882672513232</v>
      </c>
      <c r="T64">
        <f t="shared" si="5"/>
        <v>0.5370006787494861</v>
      </c>
    </row>
    <row r="65" spans="3:20" ht="12.75">
      <c r="C65" s="4"/>
      <c r="N65">
        <f t="shared" si="6"/>
        <v>10.309999999999986</v>
      </c>
      <c r="O65" s="4">
        <f t="shared" si="8"/>
        <v>273.9781977499989</v>
      </c>
      <c r="P65">
        <f t="shared" si="4"/>
        <v>0.5382904951345039</v>
      </c>
      <c r="Q65">
        <f t="shared" si="13"/>
        <v>0.5383184487421993</v>
      </c>
      <c r="T65">
        <f t="shared" si="5"/>
        <v>0.5369179330924715</v>
      </c>
    </row>
    <row r="66" spans="3:20" ht="12.75">
      <c r="C66" s="4"/>
      <c r="N66">
        <f t="shared" si="6"/>
        <v>10.319999999999986</v>
      </c>
      <c r="O66" s="4">
        <f t="shared" si="8"/>
        <v>274.7761919999989</v>
      </c>
      <c r="P66">
        <f t="shared" si="4"/>
        <v>0.5382163634120897</v>
      </c>
      <c r="Q66">
        <f t="shared" si="13"/>
        <v>0.5382442443768551</v>
      </c>
      <c r="T66">
        <f t="shared" si="5"/>
        <v>0.5368312361764198</v>
      </c>
    </row>
    <row r="67" spans="14:20" ht="12.75">
      <c r="N67">
        <f t="shared" si="6"/>
        <v>10.329999999999986</v>
      </c>
      <c r="O67" s="4">
        <f t="shared" si="8"/>
        <v>275.57573424999885</v>
      </c>
      <c r="P67">
        <f t="shared" si="4"/>
        <v>0.538137895590945</v>
      </c>
      <c r="Q67">
        <f t="shared" si="13"/>
        <v>0.5381657002723392</v>
      </c>
      <c r="T67">
        <f t="shared" si="5"/>
        <v>0.536740658395487</v>
      </c>
    </row>
    <row r="68" spans="14:20" ht="12.75">
      <c r="N68">
        <f t="shared" si="6"/>
        <v>10.339999999999986</v>
      </c>
      <c r="O68" s="4">
        <f t="shared" si="8"/>
        <v>276.37682599999886</v>
      </c>
      <c r="P68">
        <f t="shared" si="4"/>
        <v>0.5380551371034351</v>
      </c>
      <c r="Q68">
        <f t="shared" si="13"/>
        <v>0.5380828619008674</v>
      </c>
      <c r="T68">
        <f t="shared" si="5"/>
        <v>0.5366462686206166</v>
      </c>
    </row>
    <row r="69" spans="14:20" ht="12.75">
      <c r="N69">
        <f t="shared" si="6"/>
        <v>10.349999999999985</v>
      </c>
      <c r="O69" s="4">
        <f t="shared" si="8"/>
        <v>277.1794687499988</v>
      </c>
      <c r="P69">
        <f aca="true" t="shared" si="16" ref="P69:P132">($F$6*$H$6)*((1/($G$6*($G$6-1)))*($H$6/O69)^($G$6-1)+O69/($G$6*$H$6)-1/($G$6-1))+$I$6</f>
        <v>0.5379681327471618</v>
      </c>
      <c r="Q69">
        <f t="shared" si="13"/>
        <v>0.537995774099315</v>
      </c>
      <c r="T69">
        <f aca="true" t="shared" si="17" ref="T69:T132">($F$77*$H$77)*((1/($G$77*($G$77-1)))*($H$77/O69)^($G$77-1)+O69/($G$77*$H$77)-1/($G$77-1))+$I$77</f>
        <v>0.5365481342337</v>
      </c>
    </row>
    <row r="70" spans="14:20" ht="12.75">
      <c r="N70">
        <f aca="true" t="shared" si="18" ref="N70:N133">N69+0.01</f>
        <v>10.359999999999985</v>
      </c>
      <c r="O70" s="4">
        <f t="shared" si="8"/>
        <v>277.98366399999884</v>
      </c>
      <c r="P70">
        <f t="shared" si="16"/>
        <v>0.537876926694297</v>
      </c>
      <c r="Q70">
        <f t="shared" si="13"/>
        <v>0.537904481078558</v>
      </c>
      <c r="T70">
        <f t="shared" si="17"/>
        <v>0.5364463211609384</v>
      </c>
    </row>
    <row r="71" spans="14:20" ht="12.75">
      <c r="N71">
        <f t="shared" si="18"/>
        <v>10.369999999999985</v>
      </c>
      <c r="O71" s="4">
        <f t="shared" si="8"/>
        <v>278.7894132499988</v>
      </c>
      <c r="P71">
        <f t="shared" si="16"/>
        <v>0.5377815625007699</v>
      </c>
      <c r="Q71">
        <f t="shared" si="13"/>
        <v>0.5378090264326696</v>
      </c>
      <c r="T71">
        <f t="shared" si="17"/>
        <v>0.5363408939054278</v>
      </c>
    </row>
    <row r="72" spans="14:20" ht="12.75">
      <c r="N72">
        <f t="shared" si="18"/>
        <v>10.379999999999985</v>
      </c>
      <c r="O72" s="4">
        <f t="shared" si="8"/>
        <v>279.59671799999876</v>
      </c>
      <c r="P72">
        <f t="shared" si="16"/>
        <v>0.537682083115311</v>
      </c>
      <c r="Q72">
        <f t="shared" si="13"/>
        <v>0.537709453147972</v>
      </c>
      <c r="T72">
        <f t="shared" si="17"/>
        <v>0.5362319155789822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18"/>
        <v>10.389999999999985</v>
      </c>
      <c r="O73" s="4">
        <f t="shared" si="8"/>
        <v>280.40557974999876</v>
      </c>
      <c r="P73">
        <f t="shared" si="16"/>
        <v>0.5375785308883535</v>
      </c>
      <c r="Q73">
        <f t="shared" si="13"/>
        <v>0.5376058036119475</v>
      </c>
      <c r="T73">
        <f t="shared" si="17"/>
        <v>0.5361194479332165</v>
      </c>
    </row>
    <row r="74" spans="1:20" ht="18">
      <c r="A74" s="3" t="s">
        <v>21</v>
      </c>
      <c r="C74" s="4"/>
      <c r="N74">
        <f t="shared" si="18"/>
        <v>10.399999999999984</v>
      </c>
      <c r="O74" s="4">
        <f t="shared" si="8"/>
        <v>281.2159999999987</v>
      </c>
      <c r="P74">
        <f t="shared" si="16"/>
        <v>0.5374709475807985</v>
      </c>
      <c r="Q74">
        <f t="shared" si="13"/>
        <v>0.5374981196220103</v>
      </c>
      <c r="T74">
        <f t="shared" si="17"/>
        <v>0.5360035513899063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18"/>
        <v>10.409999999999984</v>
      </c>
      <c r="O75" s="4">
        <f t="shared" si="8"/>
        <v>282.02798024999873</v>
      </c>
      <c r="P75">
        <f t="shared" si="16"/>
        <v>0.5373593743726404</v>
      </c>
      <c r="Q75">
        <f t="shared" si="13"/>
        <v>0.5373864423941411</v>
      </c>
      <c r="T75">
        <f t="shared" si="17"/>
        <v>0.5358842850706407</v>
      </c>
    </row>
    <row r="76" spans="1:20" ht="12.75">
      <c r="A76">
        <v>9.8</v>
      </c>
      <c r="B76">
        <v>0.533939450639764</v>
      </c>
      <c r="C76" s="4">
        <f aca="true" t="shared" si="19" ref="C76:C81">((A76)^3)/4</f>
        <v>235.29800000000006</v>
      </c>
      <c r="D76">
        <f aca="true" t="shared" si="20" ref="D76:D81">(B76-($F$77*$H$77)*((1/($G$77*($G$77-1)))*($H$77/C76)^($G$77-1)+C76/($G$77*$H$77)-1/($G$77-1))-$I$77)^2</f>
        <v>4.961619626559095E-10</v>
      </c>
      <c r="K76" s="11" t="s">
        <v>12</v>
      </c>
      <c r="N76">
        <f t="shared" si="18"/>
        <v>10.419999999999984</v>
      </c>
      <c r="O76" s="4">
        <f t="shared" si="8"/>
        <v>282.8415219999987</v>
      </c>
      <c r="P76">
        <f t="shared" si="16"/>
        <v>0.5372438518714598</v>
      </c>
      <c r="Q76">
        <f t="shared" si="13"/>
        <v>0.5372708125713878</v>
      </c>
      <c r="T76">
        <f t="shared" si="17"/>
        <v>0.5357617068257878</v>
      </c>
    </row>
    <row r="77" spans="1:20" ht="12.75">
      <c r="A77">
        <v>10</v>
      </c>
      <c r="B77">
        <v>0.537303412901508</v>
      </c>
      <c r="C77" s="4">
        <f t="shared" si="19"/>
        <v>250</v>
      </c>
      <c r="D77">
        <f t="shared" si="20"/>
        <v>6.427004972083657E-09</v>
      </c>
      <c r="F77">
        <v>-0.002426670439553946</v>
      </c>
      <c r="G77">
        <v>7.472983245455046</v>
      </c>
      <c r="H77" s="4">
        <v>259.8215011332867</v>
      </c>
      <c r="I77">
        <v>0.5377264750930049</v>
      </c>
      <c r="K77">
        <f>((H77*4)^(1/3))*0.5291772083</f>
        <v>5.3601814379222725</v>
      </c>
      <c r="N77">
        <f t="shared" si="18"/>
        <v>10.429999999999984</v>
      </c>
      <c r="O77" s="4">
        <f t="shared" si="8"/>
        <v>283.6566267499987</v>
      </c>
      <c r="P77">
        <f t="shared" si="16"/>
        <v>0.5371244201207848</v>
      </c>
      <c r="Q77">
        <f t="shared" si="13"/>
        <v>0.537151270232234</v>
      </c>
      <c r="T77">
        <f t="shared" si="17"/>
        <v>0.5356358732627864</v>
      </c>
    </row>
    <row r="78" spans="1:20" ht="12.75">
      <c r="A78">
        <v>10.2</v>
      </c>
      <c r="B78">
        <v>0.537547396001798</v>
      </c>
      <c r="C78" s="4">
        <f t="shared" si="19"/>
        <v>265.30199999999996</v>
      </c>
      <c r="D78">
        <f t="shared" si="20"/>
        <v>2.18758641694141E-09</v>
      </c>
      <c r="K78" s="10" t="s">
        <v>23</v>
      </c>
      <c r="N78">
        <f t="shared" si="18"/>
        <v>10.439999999999984</v>
      </c>
      <c r="O78" s="4">
        <f t="shared" si="8"/>
        <v>284.47329599999864</v>
      </c>
      <c r="P78">
        <f t="shared" si="16"/>
        <v>0.53700111860832</v>
      </c>
      <c r="Q78">
        <f t="shared" si="13"/>
        <v>0.5370278548988366</v>
      </c>
      <c r="T78">
        <f t="shared" si="17"/>
        <v>0.5355068397737831</v>
      </c>
    </row>
    <row r="79" spans="1:20" ht="12.75">
      <c r="A79">
        <v>10.4</v>
      </c>
      <c r="B79">
        <v>0.53587288681365</v>
      </c>
      <c r="C79" s="4">
        <f t="shared" si="19"/>
        <v>281.21600000000007</v>
      </c>
      <c r="D79">
        <f t="shared" si="20"/>
        <v>1.707323148818642E-08</v>
      </c>
      <c r="K79">
        <f>F77*(-14710.5013544)</f>
        <v>35.69753878774076</v>
      </c>
      <c r="N79">
        <f t="shared" si="18"/>
        <v>10.449999999999983</v>
      </c>
      <c r="O79" s="4">
        <f t="shared" si="8"/>
        <v>285.2915312499986</v>
      </c>
      <c r="P79">
        <f t="shared" si="16"/>
        <v>0.53687398627405</v>
      </c>
      <c r="Q79">
        <f t="shared" si="13"/>
        <v>0.5369006055451367</v>
      </c>
      <c r="T79">
        <f t="shared" si="17"/>
        <v>0.5353746605626285</v>
      </c>
    </row>
    <row r="80" spans="1:20" ht="12.75">
      <c r="A80">
        <v>10.6</v>
      </c>
      <c r="B80">
        <v>0.533239836097607</v>
      </c>
      <c r="C80" s="4">
        <f t="shared" si="19"/>
        <v>297.75399999999996</v>
      </c>
      <c r="D80">
        <f t="shared" si="20"/>
        <v>3.680147563294604E-08</v>
      </c>
      <c r="N80">
        <f t="shared" si="18"/>
        <v>10.459999999999983</v>
      </c>
      <c r="O80" s="4">
        <f t="shared" si="8"/>
        <v>286.11133399999864</v>
      </c>
      <c r="P80">
        <f t="shared" si="16"/>
        <v>0.5367430615182166</v>
      </c>
      <c r="Q80">
        <f t="shared" si="13"/>
        <v>0.5367695606048435</v>
      </c>
      <c r="T80">
        <f t="shared" si="17"/>
        <v>0.5352393886712494</v>
      </c>
    </row>
    <row r="81" spans="1:20" ht="12.75">
      <c r="A81">
        <v>10.8</v>
      </c>
      <c r="B81">
        <v>0.529041137804995</v>
      </c>
      <c r="C81" s="4">
        <f t="shared" si="19"/>
        <v>314.92800000000005</v>
      </c>
      <c r="D81">
        <f t="shared" si="20"/>
        <v>5.2265130807860086E-09</v>
      </c>
      <c r="N81">
        <f t="shared" si="18"/>
        <v>10.469999999999983</v>
      </c>
      <c r="O81" s="4">
        <f t="shared" si="8"/>
        <v>286.9327057499986</v>
      </c>
      <c r="P81">
        <f t="shared" si="16"/>
        <v>0.5366083822091707</v>
      </c>
      <c r="Q81">
        <f t="shared" si="13"/>
        <v>0.5366347579792948</v>
      </c>
      <c r="T81">
        <f t="shared" si="17"/>
        <v>0.5351010760054098</v>
      </c>
    </row>
    <row r="82" spans="3:20" ht="12.75">
      <c r="C82" s="4"/>
      <c r="D82" s="10" t="s">
        <v>8</v>
      </c>
      <c r="N82">
        <f t="shared" si="18"/>
        <v>10.479999999999983</v>
      </c>
      <c r="O82" s="4">
        <f t="shared" si="8"/>
        <v>287.7556479999986</v>
      </c>
      <c r="P82">
        <f t="shared" si="16"/>
        <v>0.5364699856911057</v>
      </c>
      <c r="Q82">
        <f t="shared" si="13"/>
        <v>0.5364962350451964</v>
      </c>
      <c r="T82">
        <f t="shared" si="17"/>
        <v>0.5349597733598791</v>
      </c>
    </row>
    <row r="83" spans="3:20" ht="12.75">
      <c r="C83" s="4"/>
      <c r="D83">
        <f>SUM(D76:D81)</f>
        <v>6.821197355359945E-08</v>
      </c>
      <c r="N83">
        <f t="shared" si="18"/>
        <v>10.489999999999982</v>
      </c>
      <c r="O83" s="4">
        <f t="shared" si="8"/>
        <v>288.5801622499985</v>
      </c>
      <c r="P83">
        <f t="shared" si="16"/>
        <v>0.5363279087916683</v>
      </c>
      <c r="Q83">
        <f t="shared" si="13"/>
        <v>0.5363540286622409</v>
      </c>
      <c r="T83">
        <f t="shared" si="17"/>
        <v>0.5348155304430178</v>
      </c>
    </row>
    <row r="84" spans="3:20" ht="12.75">
      <c r="C84" s="4"/>
      <c r="N84">
        <f t="shared" si="18"/>
        <v>10.499999999999982</v>
      </c>
      <c r="O84" s="4">
        <f t="shared" si="8"/>
        <v>289.4062499999985</v>
      </c>
      <c r="P84">
        <f t="shared" si="16"/>
        <v>0.5361821878294528</v>
      </c>
      <c r="Q84">
        <f aca="true" t="shared" si="21" ref="Q84:Q115">($F$24*$H$24)*((1/($G$24*($G$24-1)))*($H$24/O84)^($G$24-1)+O84/($G$24*$H$24)-1/($G$24-1))+$I$24</f>
        <v>0.5362081751806089</v>
      </c>
      <c r="T84">
        <f t="shared" si="17"/>
        <v>0.5346683959007968</v>
      </c>
    </row>
    <row r="85" spans="3:20" ht="12.75">
      <c r="C85" s="4"/>
      <c r="N85">
        <f t="shared" si="18"/>
        <v>10.509999999999982</v>
      </c>
      <c r="O85" s="4">
        <f aca="true" t="shared" si="22" ref="O85:O134">((N85)^3)/4</f>
        <v>290.2339127499985</v>
      </c>
      <c r="P85">
        <f t="shared" si="16"/>
        <v>0.5360328586213808</v>
      </c>
      <c r="Q85">
        <f t="shared" si="21"/>
        <v>0.5360587104483552</v>
      </c>
      <c r="T85">
        <f t="shared" si="17"/>
        <v>0.5345184173402644</v>
      </c>
    </row>
    <row r="86" spans="14:20" ht="12.75">
      <c r="N86">
        <f t="shared" si="18"/>
        <v>10.519999999999982</v>
      </c>
      <c r="O86" s="4">
        <f t="shared" si="22"/>
        <v>291.06315199999847</v>
      </c>
      <c r="P86">
        <f t="shared" si="16"/>
        <v>0.5358799564899653</v>
      </c>
      <c r="Q86">
        <f t="shared" si="21"/>
        <v>0.5359056698186795</v>
      </c>
      <c r="T86">
        <f t="shared" si="17"/>
        <v>0.5343656413524721</v>
      </c>
    </row>
    <row r="87" spans="14:20" ht="12.75">
      <c r="N87">
        <f t="shared" si="18"/>
        <v>10.529999999999982</v>
      </c>
      <c r="O87" s="4">
        <f t="shared" si="22"/>
        <v>291.89396924999846</v>
      </c>
      <c r="P87">
        <f t="shared" si="16"/>
        <v>0.5357235162704634</v>
      </c>
      <c r="Q87">
        <f t="shared" si="21"/>
        <v>0.5357490881570869</v>
      </c>
      <c r="T87">
        <f t="shared" si="17"/>
        <v>0.534210113534874</v>
      </c>
    </row>
    <row r="88" spans="14:20" ht="12.75">
      <c r="N88">
        <f t="shared" si="18"/>
        <v>10.539999999999981</v>
      </c>
      <c r="O88" s="4">
        <f t="shared" si="22"/>
        <v>292.72636599999845</v>
      </c>
      <c r="P88">
        <f t="shared" si="16"/>
        <v>0.5355635723179194</v>
      </c>
      <c r="Q88">
        <f t="shared" si="21"/>
        <v>0.5355889998484363</v>
      </c>
      <c r="T88">
        <f t="shared" si="17"/>
        <v>0.534051878513212</v>
      </c>
    </row>
    <row r="89" spans="14:20" ht="12.75">
      <c r="N89">
        <f t="shared" si="18"/>
        <v>10.549999999999981</v>
      </c>
      <c r="O89" s="4">
        <f t="shared" si="22"/>
        <v>293.5603437499984</v>
      </c>
      <c r="P89">
        <f t="shared" si="16"/>
        <v>0.5354001585140988</v>
      </c>
      <c r="Q89">
        <f t="shared" si="21"/>
        <v>0.5354254388038819</v>
      </c>
      <c r="T89">
        <f t="shared" si="17"/>
        <v>0.5338909799628981</v>
      </c>
    </row>
    <row r="90" spans="14:20" ht="12.75">
      <c r="N90">
        <f t="shared" si="18"/>
        <v>10.559999999999981</v>
      </c>
      <c r="O90" s="4">
        <f t="shared" si="22"/>
        <v>294.39590399999844</v>
      </c>
      <c r="P90">
        <f t="shared" si="16"/>
        <v>0.5352333082743167</v>
      </c>
      <c r="Q90">
        <f t="shared" si="21"/>
        <v>0.5352584384677072</v>
      </c>
      <c r="T90">
        <f t="shared" si="17"/>
        <v>0.5337274606299074</v>
      </c>
    </row>
    <row r="91" spans="14:20" ht="12.75">
      <c r="N91">
        <f t="shared" si="18"/>
        <v>10.56999999999998</v>
      </c>
      <c r="O91" s="4">
        <f t="shared" si="22"/>
        <v>295.2330482499984</v>
      </c>
      <c r="P91">
        <f t="shared" si="16"/>
        <v>0.53506305455416</v>
      </c>
      <c r="Q91">
        <f t="shared" si="21"/>
        <v>0.5350880318240536</v>
      </c>
      <c r="T91">
        <f t="shared" si="17"/>
        <v>0.5335613623511919</v>
      </c>
    </row>
    <row r="92" spans="14:20" ht="12.75">
      <c r="N92">
        <f t="shared" si="18"/>
        <v>10.57999999999998</v>
      </c>
      <c r="O92" s="4">
        <f t="shared" si="22"/>
        <v>296.0717779999984</v>
      </c>
      <c r="P92">
        <f t="shared" si="16"/>
        <v>0.5348894298561079</v>
      </c>
      <c r="Q92">
        <f t="shared" si="21"/>
        <v>0.5349142514035474</v>
      </c>
      <c r="T92">
        <f t="shared" si="17"/>
        <v>0.5333927260746276</v>
      </c>
    </row>
    <row r="93" spans="14:20" ht="12.75">
      <c r="N93">
        <f t="shared" si="18"/>
        <v>10.58999999999998</v>
      </c>
      <c r="O93" s="4">
        <f t="shared" si="22"/>
        <v>296.91209474999835</v>
      </c>
      <c r="P93">
        <f t="shared" si="16"/>
        <v>0.5347124662360496</v>
      </c>
      <c r="Q93">
        <f t="shared" si="21"/>
        <v>0.5347371292898235</v>
      </c>
      <c r="T93">
        <f t="shared" si="17"/>
        <v>0.533221591878506</v>
      </c>
    </row>
    <row r="94" spans="14:20" ht="12.75">
      <c r="N94">
        <f t="shared" si="18"/>
        <v>10.59999999999998</v>
      </c>
      <c r="O94" s="4">
        <f t="shared" si="22"/>
        <v>297.7539999999983</v>
      </c>
      <c r="P94">
        <f t="shared" si="16"/>
        <v>0.5345321953097038</v>
      </c>
      <c r="Q94">
        <f t="shared" si="21"/>
        <v>0.5345566971259504</v>
      </c>
      <c r="T94">
        <f t="shared" si="17"/>
        <v>0.5330479989905791</v>
      </c>
    </row>
    <row r="95" spans="14:20" ht="12.75">
      <c r="N95">
        <f t="shared" si="18"/>
        <v>10.60999999999998</v>
      </c>
      <c r="O95" s="4">
        <f t="shared" si="22"/>
        <v>298.5974952499983</v>
      </c>
      <c r="P95">
        <f t="shared" si="16"/>
        <v>0.5343486482589377</v>
      </c>
      <c r="Q95">
        <f t="shared" si="21"/>
        <v>0.5343729861207562</v>
      </c>
      <c r="T95">
        <f t="shared" si="17"/>
        <v>0.5328719858066715</v>
      </c>
    </row>
    <row r="96" spans="14:20" ht="12.75">
      <c r="N96">
        <f t="shared" si="18"/>
        <v>10.61999999999998</v>
      </c>
      <c r="O96" s="4">
        <f t="shared" si="22"/>
        <v>299.44258199999825</v>
      </c>
      <c r="P96">
        <f t="shared" si="16"/>
        <v>0.5341618558379926</v>
      </c>
      <c r="Q96">
        <f t="shared" si="21"/>
        <v>0.534186027055058</v>
      </c>
      <c r="T96">
        <f t="shared" si="17"/>
        <v>0.5326935899088676</v>
      </c>
    </row>
    <row r="97" spans="14:20" ht="12.75">
      <c r="N97">
        <f t="shared" si="18"/>
        <v>10.62999999999998</v>
      </c>
      <c r="O97" s="4">
        <f t="shared" si="22"/>
        <v>300.2892617499983</v>
      </c>
      <c r="P97">
        <f t="shared" si="16"/>
        <v>0.5339718483796108</v>
      </c>
      <c r="Q97">
        <f t="shared" si="21"/>
        <v>0.5339958502877968</v>
      </c>
      <c r="T97">
        <f t="shared" si="17"/>
        <v>0.532512848083284</v>
      </c>
    </row>
    <row r="98" spans="14:20" ht="12.75">
      <c r="N98">
        <f t="shared" si="18"/>
        <v>10.63999999999998</v>
      </c>
      <c r="O98" s="4">
        <f t="shared" si="22"/>
        <v>301.13753599999825</v>
      </c>
      <c r="P98">
        <f t="shared" si="16"/>
        <v>0.5337786558010722</v>
      </c>
      <c r="Q98">
        <f t="shared" si="21"/>
        <v>0.5338024857620784</v>
      </c>
      <c r="T98">
        <f t="shared" si="17"/>
        <v>0.5323297963374385</v>
      </c>
    </row>
    <row r="99" spans="14:20" ht="12.75">
      <c r="N99">
        <f t="shared" si="18"/>
        <v>10.649999999999979</v>
      </c>
      <c r="O99" s="4">
        <f t="shared" si="22"/>
        <v>301.98740624999823</v>
      </c>
      <c r="P99">
        <f t="shared" si="16"/>
        <v>0.5335823076101373</v>
      </c>
      <c r="Q99">
        <f t="shared" si="21"/>
        <v>0.5336059630111216</v>
      </c>
      <c r="T99">
        <f t="shared" si="17"/>
        <v>0.5321444699172236</v>
      </c>
    </row>
    <row r="100" spans="14:20" ht="12.75">
      <c r="N100">
        <f t="shared" si="18"/>
        <v>10.659999999999979</v>
      </c>
      <c r="O100" s="4">
        <f t="shared" si="22"/>
        <v>302.83887399999816</v>
      </c>
      <c r="P100">
        <f t="shared" si="16"/>
        <v>0.5333828329108996</v>
      </c>
      <c r="Q100">
        <f t="shared" si="21"/>
        <v>0.5334063111641172</v>
      </c>
      <c r="T100">
        <f t="shared" si="17"/>
        <v>0.531956903323495</v>
      </c>
    </row>
    <row r="101" spans="14:20" ht="12.75">
      <c r="N101">
        <f t="shared" si="18"/>
        <v>10.669999999999979</v>
      </c>
      <c r="O101" s="4">
        <f t="shared" si="22"/>
        <v>303.6919407499982</v>
      </c>
      <c r="P101">
        <f t="shared" si="16"/>
        <v>0.5331802604095498</v>
      </c>
      <c r="Q101">
        <f t="shared" si="21"/>
        <v>0.5332035589519963</v>
      </c>
      <c r="T101">
        <f t="shared" si="17"/>
        <v>0.5317671303282833</v>
      </c>
    </row>
    <row r="102" spans="14:20" ht="12.75">
      <c r="N102">
        <f t="shared" si="18"/>
        <v>10.679999999999978</v>
      </c>
      <c r="O102" s="4">
        <f t="shared" si="22"/>
        <v>304.5466079999982</v>
      </c>
      <c r="P102">
        <f t="shared" si="16"/>
        <v>0.5329746184200518</v>
      </c>
      <c r="Q102">
        <f t="shared" si="21"/>
        <v>0.532997734713113</v>
      </c>
      <c r="T102">
        <f t="shared" si="17"/>
        <v>0.5315751839906386</v>
      </c>
    </row>
    <row r="103" spans="14:20" ht="12.75">
      <c r="N103">
        <f t="shared" si="18"/>
        <v>10.689999999999978</v>
      </c>
      <c r="O103" s="4">
        <f t="shared" si="22"/>
        <v>305.40287724999814</v>
      </c>
      <c r="P103">
        <f t="shared" si="16"/>
        <v>0.5327659348697327</v>
      </c>
      <c r="Q103">
        <f t="shared" si="21"/>
        <v>0.532788866398838</v>
      </c>
      <c r="T103">
        <f t="shared" si="17"/>
        <v>0.5313810966721161</v>
      </c>
    </row>
    <row r="104" spans="14:20" ht="12.75">
      <c r="N104">
        <f t="shared" si="18"/>
        <v>10.699999999999978</v>
      </c>
      <c r="O104" s="4">
        <f t="shared" si="22"/>
        <v>306.2607499999981</v>
      </c>
      <c r="P104">
        <f t="shared" si="16"/>
        <v>0.5325542373047885</v>
      </c>
      <c r="Q104">
        <f t="shared" si="21"/>
        <v>0.5325769815790705</v>
      </c>
      <c r="T104">
        <f t="shared" si="17"/>
        <v>0.531184900051911</v>
      </c>
    </row>
    <row r="105" spans="14:20" ht="12.75">
      <c r="N105">
        <f t="shared" si="18"/>
        <v>10.709999999999978</v>
      </c>
      <c r="O105" s="4">
        <f t="shared" si="22"/>
        <v>307.1202277499981</v>
      </c>
      <c r="P105">
        <f t="shared" si="16"/>
        <v>0.5323395528957048</v>
      </c>
      <c r="Q105">
        <f t="shared" si="21"/>
        <v>0.5323621074476638</v>
      </c>
      <c r="T105">
        <f t="shared" si="17"/>
        <v>0.530986625141652</v>
      </c>
    </row>
    <row r="106" spans="14:20" ht="12.75">
      <c r="N106">
        <f t="shared" si="18"/>
        <v>10.719999999999978</v>
      </c>
      <c r="O106" s="4">
        <f t="shared" si="22"/>
        <v>307.98131199999807</v>
      </c>
      <c r="P106">
        <f t="shared" si="16"/>
        <v>0.5321219084425979</v>
      </c>
      <c r="Q106">
        <f t="shared" si="21"/>
        <v>0.5321442708277703</v>
      </c>
      <c r="T106">
        <f t="shared" si="17"/>
        <v>0.53078630229986</v>
      </c>
    </row>
    <row r="107" spans="14:20" ht="12.75">
      <c r="N107">
        <f t="shared" si="18"/>
        <v>10.729999999999977</v>
      </c>
      <c r="O107" s="4">
        <f t="shared" si="22"/>
        <v>308.844004249998</v>
      </c>
      <c r="P107">
        <f t="shared" si="16"/>
        <v>0.5319013303804726</v>
      </c>
      <c r="Q107">
        <f t="shared" si="21"/>
        <v>0.5319234981771058</v>
      </c>
      <c r="T107">
        <f t="shared" si="17"/>
        <v>0.5305839612460811</v>
      </c>
    </row>
    <row r="108" spans="14:20" ht="12.75">
      <c r="N108">
        <f t="shared" si="18"/>
        <v>10.739999999999977</v>
      </c>
      <c r="O108" s="4">
        <f t="shared" si="22"/>
        <v>309.708305999998</v>
      </c>
      <c r="P108">
        <f t="shared" si="16"/>
        <v>0.531677844784402</v>
      </c>
      <c r="Q108">
        <f t="shared" si="21"/>
        <v>0.5316998155931331</v>
      </c>
      <c r="T108">
        <f t="shared" si="17"/>
        <v>0.5303796310747005</v>
      </c>
    </row>
    <row r="109" spans="14:20" ht="12.75">
      <c r="N109">
        <f t="shared" si="18"/>
        <v>10.749999999999977</v>
      </c>
      <c r="O109" s="4">
        <f t="shared" si="22"/>
        <v>310.574218749998</v>
      </c>
      <c r="P109">
        <f t="shared" si="16"/>
        <v>0.531451477374629</v>
      </c>
      <c r="Q109">
        <f t="shared" si="21"/>
        <v>0.5314732488181679</v>
      </c>
      <c r="T109">
        <f t="shared" si="17"/>
        <v>0.5301733402684459</v>
      </c>
    </row>
    <row r="110" spans="14:20" ht="12.75">
      <c r="N110">
        <f t="shared" si="18"/>
        <v>10.759999999999977</v>
      </c>
      <c r="O110" s="4">
        <f t="shared" si="22"/>
        <v>311.441743999998</v>
      </c>
      <c r="P110">
        <f t="shared" si="16"/>
        <v>0.5312222535215906</v>
      </c>
      <c r="Q110">
        <f t="shared" si="21"/>
        <v>0.5312438232444086</v>
      </c>
      <c r="T110">
        <f t="shared" si="17"/>
        <v>0.5299651167115861</v>
      </c>
    </row>
    <row r="111" spans="1:20" ht="12.75">
      <c r="A111" t="s">
        <v>11</v>
      </c>
      <c r="N111">
        <f t="shared" si="18"/>
        <v>10.769999999999976</v>
      </c>
      <c r="O111" s="4">
        <f t="shared" si="22"/>
        <v>312.31088324999797</v>
      </c>
      <c r="P111">
        <f t="shared" si="16"/>
        <v>0.5309901982508658</v>
      </c>
      <c r="Q111">
        <f t="shared" si="21"/>
        <v>0.5310115639188885</v>
      </c>
      <c r="T111">
        <f t="shared" si="17"/>
        <v>0.5297549877028344</v>
      </c>
    </row>
    <row r="112" spans="14:20" ht="12.75">
      <c r="N112">
        <f t="shared" si="18"/>
        <v>10.779999999999976</v>
      </c>
      <c r="O112" s="4">
        <f t="shared" si="22"/>
        <v>313.1816379999979</v>
      </c>
      <c r="P112">
        <f t="shared" si="16"/>
        <v>0.5307553362480504</v>
      </c>
      <c r="Q112">
        <f t="shared" si="21"/>
        <v>0.5307764955483547</v>
      </c>
      <c r="T112">
        <f t="shared" si="17"/>
        <v>0.5295429799679604</v>
      </c>
    </row>
    <row r="113" spans="14:20" ht="12.75">
      <c r="N113">
        <f t="shared" si="18"/>
        <v>10.789999999999976</v>
      </c>
      <c r="O113" s="4">
        <f t="shared" si="22"/>
        <v>314.05400974999793</v>
      </c>
      <c r="P113">
        <f t="shared" si="16"/>
        <v>0.5305176918635575</v>
      </c>
      <c r="Q113">
        <f t="shared" si="21"/>
        <v>0.5305386425040735</v>
      </c>
      <c r="T113">
        <f t="shared" si="17"/>
        <v>0.5293291196721205</v>
      </c>
    </row>
    <row r="114" spans="14:20" ht="12.75">
      <c r="N114">
        <f t="shared" si="18"/>
        <v>10.799999999999976</v>
      </c>
      <c r="O114" s="4">
        <f t="shared" si="22"/>
        <v>314.9279999999979</v>
      </c>
      <c r="P114">
        <f t="shared" si="16"/>
        <v>0.5302772891173462</v>
      </c>
      <c r="Q114">
        <f t="shared" si="21"/>
        <v>0.530298028826563</v>
      </c>
      <c r="T114">
        <f t="shared" si="17"/>
        <v>0.5291134324319106</v>
      </c>
    </row>
    <row r="115" spans="14:20" ht="12.75">
      <c r="N115">
        <f t="shared" si="18"/>
        <v>10.809999999999976</v>
      </c>
      <c r="O115" s="4">
        <f t="shared" si="22"/>
        <v>315.80361024999786</v>
      </c>
      <c r="P115">
        <f t="shared" si="16"/>
        <v>0.5300341517035789</v>
      </c>
      <c r="Q115">
        <f t="shared" si="21"/>
        <v>0.5300546782302552</v>
      </c>
      <c r="T115">
        <f t="shared" si="17"/>
        <v>0.5288959433271496</v>
      </c>
    </row>
    <row r="116" spans="14:20" ht="12.75">
      <c r="N116">
        <f t="shared" si="18"/>
        <v>10.819999999999975</v>
      </c>
      <c r="O116" s="4">
        <f t="shared" si="22"/>
        <v>316.6808419999978</v>
      </c>
      <c r="P116">
        <f t="shared" si="16"/>
        <v>0.5297883029952095</v>
      </c>
      <c r="Q116">
        <f aca="true" t="shared" si="23" ref="Q116:Q134">($F$24*$H$24)*((1/($G$24*($G$24-1)))*($H$24/O116)^($G$24-1)+O116/($G$24*$H$24)-1/($G$24-1))+$I$24</f>
        <v>0.5298086141080878</v>
      </c>
      <c r="T116">
        <f t="shared" si="17"/>
        <v>0.5286766769123994</v>
      </c>
    </row>
    <row r="117" spans="14:20" ht="12.75">
      <c r="N117">
        <f t="shared" si="18"/>
        <v>10.829999999999975</v>
      </c>
      <c r="O117" s="4">
        <f t="shared" si="22"/>
        <v>317.5596967499978</v>
      </c>
      <c r="P117">
        <f t="shared" si="16"/>
        <v>0.5295397660485018</v>
      </c>
      <c r="Q117">
        <f t="shared" si="23"/>
        <v>0.5295598595360278</v>
      </c>
      <c r="T117">
        <f t="shared" si="17"/>
        <v>0.5284556572282264</v>
      </c>
    </row>
    <row r="118" spans="14:20" ht="12.75">
      <c r="N118">
        <f t="shared" si="18"/>
        <v>10.839999999999975</v>
      </c>
      <c r="O118" s="4">
        <f t="shared" si="22"/>
        <v>318.4401759999978</v>
      </c>
      <c r="P118">
        <f t="shared" si="16"/>
        <v>0.5292885636074813</v>
      </c>
      <c r="Q118">
        <f t="shared" si="23"/>
        <v>0.529308437277526</v>
      </c>
      <c r="T118">
        <f t="shared" si="17"/>
        <v>0.5282329078122125</v>
      </c>
    </row>
    <row r="119" spans="14:20" ht="12.75">
      <c r="N119">
        <f t="shared" si="18"/>
        <v>10.849999999999975</v>
      </c>
      <c r="O119" s="4">
        <f t="shared" si="22"/>
        <v>319.3222812499978</v>
      </c>
      <c r="P119">
        <f t="shared" si="16"/>
        <v>0.5290347181083196</v>
      </c>
      <c r="Q119">
        <f t="shared" si="23"/>
        <v>0.5290543697879064</v>
      </c>
      <c r="T119">
        <f t="shared" si="17"/>
        <v>0.52800845170972</v>
      </c>
    </row>
    <row r="120" spans="14:20" ht="12.75">
      <c r="N120">
        <f t="shared" si="18"/>
        <v>10.859999999999975</v>
      </c>
      <c r="O120" s="4">
        <f t="shared" si="22"/>
        <v>320.20601399999777</v>
      </c>
      <c r="P120">
        <f t="shared" si="16"/>
        <v>0.5287782516836537</v>
      </c>
      <c r="Q120">
        <f t="shared" si="23"/>
        <v>0.5287976792186897</v>
      </c>
      <c r="T120">
        <f t="shared" si="17"/>
        <v>0.5277823114844159</v>
      </c>
    </row>
    <row r="121" spans="14:20" ht="12.75">
      <c r="N121">
        <f t="shared" si="18"/>
        <v>10.869999999999974</v>
      </c>
      <c r="O121" s="4">
        <f t="shared" si="22"/>
        <v>321.0913757499977</v>
      </c>
      <c r="P121">
        <f t="shared" si="16"/>
        <v>0.5285191861668406</v>
      </c>
      <c r="Q121">
        <f t="shared" si="23"/>
        <v>0.5285383874218507</v>
      </c>
      <c r="T121">
        <f t="shared" si="17"/>
        <v>0.5275545092285628</v>
      </c>
    </row>
    <row r="122" spans="14:20" ht="12.75">
      <c r="N122">
        <f t="shared" si="18"/>
        <v>10.879999999999974</v>
      </c>
      <c r="O122" s="4">
        <f t="shared" si="22"/>
        <v>321.9783679999977</v>
      </c>
      <c r="P122">
        <f t="shared" si="16"/>
        <v>0.5282575430961488</v>
      </c>
      <c r="Q122">
        <f t="shared" si="23"/>
        <v>0.5282765159540143</v>
      </c>
      <c r="T122">
        <f t="shared" si="17"/>
        <v>0.5273250665730805</v>
      </c>
    </row>
    <row r="123" spans="14:20" ht="12.75">
      <c r="N123">
        <f t="shared" si="18"/>
        <v>10.889999999999974</v>
      </c>
      <c r="O123" s="4">
        <f t="shared" si="22"/>
        <v>322.8669922499977</v>
      </c>
      <c r="P123">
        <f t="shared" si="16"/>
        <v>0.5279933437188865</v>
      </c>
      <c r="Q123">
        <f t="shared" si="23"/>
        <v>0.5280120860805879</v>
      </c>
      <c r="T123">
        <f t="shared" si="17"/>
        <v>0.5270940046973828</v>
      </c>
    </row>
    <row r="124" spans="14:20" ht="12.75">
      <c r="N124">
        <f t="shared" si="18"/>
        <v>10.899999999999974</v>
      </c>
      <c r="O124" s="4">
        <f t="shared" si="22"/>
        <v>323.75724999999767</v>
      </c>
      <c r="P124">
        <f t="shared" si="16"/>
        <v>0.5277266089954694</v>
      </c>
      <c r="Q124">
        <f t="shared" si="23"/>
        <v>0.5277451187798321</v>
      </c>
      <c r="T124">
        <f t="shared" si="17"/>
        <v>0.5268613443389975</v>
      </c>
    </row>
    <row r="125" spans="14:20" ht="12.75">
      <c r="N125">
        <f t="shared" si="18"/>
        <v>10.909999999999973</v>
      </c>
      <c r="O125" s="4">
        <f t="shared" si="22"/>
        <v>324.6491427499976</v>
      </c>
      <c r="P125">
        <f t="shared" si="16"/>
        <v>0.5274573596034269</v>
      </c>
      <c r="Q125">
        <f t="shared" si="23"/>
        <v>0.5274756347468711</v>
      </c>
      <c r="T125">
        <f t="shared" si="17"/>
        <v>0.5266271058029716</v>
      </c>
    </row>
    <row r="126" spans="14:20" ht="12.75">
      <c r="N126">
        <f t="shared" si="18"/>
        <v>10.919999999999973</v>
      </c>
      <c r="O126" s="4">
        <f t="shared" si="22"/>
        <v>325.5426719999976</v>
      </c>
      <c r="P126">
        <f t="shared" si="16"/>
        <v>0.5271856159413498</v>
      </c>
      <c r="Q126">
        <f t="shared" si="23"/>
        <v>0.5272036543976439</v>
      </c>
      <c r="T126">
        <f t="shared" si="17"/>
        <v>0.5263913089710685</v>
      </c>
    </row>
    <row r="127" spans="14:20" ht="12.75">
      <c r="N127">
        <f t="shared" si="18"/>
        <v>10.929999999999973</v>
      </c>
      <c r="O127" s="4">
        <f t="shared" si="22"/>
        <v>326.4378392499976</v>
      </c>
      <c r="P127">
        <f t="shared" si="16"/>
        <v>0.5269113981327784</v>
      </c>
      <c r="Q127">
        <f t="shared" si="23"/>
        <v>0.526929197872796</v>
      </c>
      <c r="T127">
        <f t="shared" si="17"/>
        <v>0.5261539733107615</v>
      </c>
    </row>
    <row r="128" spans="14:20" ht="12.75">
      <c r="N128">
        <f t="shared" si="18"/>
        <v>10.939999999999973</v>
      </c>
      <c r="O128" s="4">
        <f t="shared" si="22"/>
        <v>327.3346459999976</v>
      </c>
      <c r="P128">
        <f t="shared" si="16"/>
        <v>0.5266347260300337</v>
      </c>
      <c r="Q128">
        <f t="shared" si="23"/>
        <v>0.5266522850415137</v>
      </c>
      <c r="T128">
        <f t="shared" si="17"/>
        <v>0.5259151178840279</v>
      </c>
    </row>
    <row r="129" spans="14:20" ht="12.75">
      <c r="N129">
        <f t="shared" si="18"/>
        <v>10.949999999999973</v>
      </c>
      <c r="O129" s="4">
        <f t="shared" si="22"/>
        <v>328.2330937499976</v>
      </c>
      <c r="P129">
        <f t="shared" si="16"/>
        <v>0.526355619217991</v>
      </c>
      <c r="Q129">
        <f t="shared" si="23"/>
        <v>0.5263729355053023</v>
      </c>
      <c r="T129">
        <f t="shared" si="17"/>
        <v>0.5256747613559488</v>
      </c>
    </row>
    <row r="130" spans="14:20" ht="12.75">
      <c r="N130">
        <f t="shared" si="18"/>
        <v>10.959999999999972</v>
      </c>
      <c r="O130" s="4">
        <f t="shared" si="22"/>
        <v>329.1331839999975</v>
      </c>
      <c r="P130">
        <f t="shared" si="16"/>
        <v>0.5260740970177991</v>
      </c>
      <c r="Q130">
        <f t="shared" si="23"/>
        <v>0.5260911686017067</v>
      </c>
      <c r="T130">
        <f t="shared" si="17"/>
        <v>0.5254329220031191</v>
      </c>
    </row>
    <row r="131" spans="14:20" ht="12.75">
      <c r="N131">
        <f t="shared" si="18"/>
        <v>10.969999999999972</v>
      </c>
      <c r="O131" s="4">
        <f t="shared" si="22"/>
        <v>330.0349182499975</v>
      </c>
      <c r="P131">
        <f t="shared" si="16"/>
        <v>0.5257901784905419</v>
      </c>
      <c r="Q131">
        <f t="shared" si="23"/>
        <v>0.5258070034079787</v>
      </c>
      <c r="T131">
        <f t="shared" si="17"/>
        <v>0.5251896177218713</v>
      </c>
    </row>
    <row r="132" spans="14:20" ht="12.75">
      <c r="N132">
        <f t="shared" si="18"/>
        <v>10.979999999999972</v>
      </c>
      <c r="O132" s="4">
        <f t="shared" si="22"/>
        <v>330.9382979999975</v>
      </c>
      <c r="P132">
        <f t="shared" si="16"/>
        <v>0.5255038824408488</v>
      </c>
      <c r="Q132">
        <f t="shared" si="23"/>
        <v>0.5255204587446889</v>
      </c>
      <c r="T132">
        <f t="shared" si="17"/>
        <v>0.5249448660363188</v>
      </c>
    </row>
    <row r="133" spans="14:20" ht="12.75">
      <c r="N133">
        <f t="shared" si="18"/>
        <v>10.989999999999972</v>
      </c>
      <c r="O133" s="4">
        <f t="shared" si="22"/>
        <v>331.84332474999746</v>
      </c>
      <c r="P133">
        <f>($F$6*$H$6)*((1/($G$6*($G$6-1)))*($H$6/O133)^($G$6-1)+O133/($G$6*$H$6)-1/($G$6-1))+$I$6</f>
        <v>0.5252152274204497</v>
      </c>
      <c r="Q133">
        <f t="shared" si="23"/>
        <v>0.5252315531792856</v>
      </c>
      <c r="T133">
        <f>($F$77*$H$77)*((1/($G$77*($G$77-1)))*($H$77/O133)^($G$77-1)+O133/($G$77*$H$77)-1/($G$77-1))+$I$77</f>
        <v>0.5246986841062212</v>
      </c>
    </row>
    <row r="134" spans="14:20" ht="12.75">
      <c r="N134">
        <f>N133+0.01</f>
        <v>10.999999999999972</v>
      </c>
      <c r="O134" s="4">
        <f t="shared" si="22"/>
        <v>332.74999999999744</v>
      </c>
      <c r="P134">
        <f>($F$6*$H$6)*((1/($G$6*($G$6-1)))*($H$6/O134)^($G$6-1)+O134/($G$6*$H$6)-1/($G$6-1))+$I$6</f>
        <v>0.5249242317316781</v>
      </c>
      <c r="Q134">
        <f t="shared" si="23"/>
        <v>0.5249403050296014</v>
      </c>
      <c r="T134">
        <f>($F$77*$H$77)*((1/($G$77*($G$77-1)))*($H$77/O134)^($G$77-1)+O134/($G$77*$H$77)-1/($G$77-1))+$I$77</f>
        <v>0.5244510887346767</v>
      </c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2005-07-25T19:48:12Z</dcterms:modified>
  <cp:category/>
  <cp:version/>
  <cp:contentType/>
  <cp:contentStatus/>
</cp:coreProperties>
</file>