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Cumet_Cu1g7" localSheetId="0">'Sheet1'!$A$5:$B$10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emet_Nem1g5" localSheetId="0">'Sheet1'!$A$57:$B$62</definedName>
    <definedName name="Nemet_Nem1g6" localSheetId="0">'Sheet1'!$A$76:$B$81</definedName>
    <definedName name="Nemet_Nem1g7" localSheetId="0">'Sheet1'!$A$5:$B$10</definedName>
    <definedName name="Nemet_Nem1g8" localSheetId="0">'Sheet1'!$A$23:$B$28</definedName>
    <definedName name="Nimet_Nim1g10" localSheetId="0">'Sheet1'!$A$41:$B$46</definedName>
    <definedName name="Nimet_Nim1g6" localSheetId="0">'Sheet1'!$A$76:$B$81</definedName>
    <definedName name="Nimet_Nim1g6_1" localSheetId="0">'Sheet1'!$A$76:$B$81</definedName>
    <definedName name="Nimet_Nim1g6_2" localSheetId="0">'Sheet1'!$A$76:$B$81</definedName>
    <definedName name="Nimet_Nim1g6_3" localSheetId="0">'Sheet1'!$A$76:$B$81</definedName>
    <definedName name="Nimet_Nim1g7" localSheetId="0">'Sheet1'!$A$5:$B$10</definedName>
    <definedName name="Nimet_Nim1g7_1" localSheetId="0">'Sheet1'!$A$5:$B$10</definedName>
    <definedName name="Nimet_Ni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'Sheet1'!$F$77:$I$77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'Sheet1'!$D$83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0.000000001</definedName>
    <definedName name="solver_typ" localSheetId="0" hidden="1">2</definedName>
    <definedName name="solver_val" localSheetId="0" hidden="1">0</definedName>
    <definedName name="Srmet_Srm1g4" localSheetId="0">'Sheet1'!$A$41:$B$46</definedName>
    <definedName name="Srmet_Srm1g5" localSheetId="0">'Sheet1'!$A$58:$B$63</definedName>
    <definedName name="Srmet_Srm1g5_1" localSheetId="0">'Sheet1'!$A$57:$B$62</definedName>
    <definedName name="Srmet_Srm1g6" localSheetId="0">'Sheet1'!$A$76:$B$81</definedName>
    <definedName name="Srmet_Srm1g7" localSheetId="0">'Sheet1'!$A$5:$B$10</definedName>
    <definedName name="Srmet_Srm1g8" localSheetId="0">'Sheet1'!$A$23:$B$28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<sst xmlns="http://schemas.openxmlformats.org/spreadsheetml/2006/main" count="69" uniqueCount="24">
  <si>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</si>
  <si>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</si>
  <si>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</si>
  <si>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</si>
  <si>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</si>
  <si>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</si>
  <si>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</si>
  <si>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</si>
  <si>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</si>
  <si>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</si>
  <si>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</si>
  <si>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</si>
  <si>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</si>
  <si>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</si>
  <si>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</si>
  <si>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</si>
  <si>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</si>
  <si>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</si>
  <si>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</si>
  <si>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G-Cut - 5</t>
  </si>
  <si>
    <t>En(g5)</t>
  </si>
  <si>
    <t>En(g4)</t>
  </si>
  <si>
    <t>G-Cut - 4</t>
  </si>
  <si>
    <t>Neon solid:  rc= 2.7 (c v v) - no spin and 28 k-points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</si>
</sst>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8.5"/>
      <name val="Arial"/>
      <family val="0"/>
    </font>
    <font>
      <b/>
      <sz val="18.25"/>
      <name val="Arial"/>
      <family val="0"/>
    </font>
    <font>
      <b/>
      <sz val="2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13300417"/>
        <c:axId val="52594890"/>
      </c:scatterChart>
      <c:valAx>
        <c:axId val="13300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94890"/>
        <c:crosses val="autoZero"/>
        <c:crossBetween val="midCat"/>
        <c:dispUnits/>
      </c:valAx>
      <c:valAx>
        <c:axId val="52594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004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Sheet1!$B$41:$B$46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591963"/>
        <c:axId val="32327668"/>
      </c:scatterChart>
      <c:valAx>
        <c:axId val="3591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7668"/>
        <c:crosses val="autoZero"/>
        <c:crossBetween val="midCat"/>
        <c:dispUnits/>
      </c:valAx>
      <c:valAx>
        <c:axId val="32327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1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Sheet1!$B$57:$B$62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513557"/>
        <c:axId val="1295422"/>
      </c:scatterChart>
      <c:valAx>
        <c:axId val="22513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5422"/>
        <c:crosses val="autoZero"/>
        <c:crossBetween val="midCat"/>
        <c:dispUnits/>
      </c:valAx>
      <c:valAx>
        <c:axId val="1295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135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Ne Solid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Sheet1!$Q$4:$Q$134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Sheet1!$B$23:$B$28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Sheet1!$B$5:$B$10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Sheet1!$P$4:$P$134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xVal>
          <c:yVal>
            <c:numRef>
              <c:f>Sheet1!$T$4:$T$134</c:f>
              <c:numCache>
                <c:ptCount val="1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</c:numCache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1658799"/>
        <c:axId val="37820328"/>
      </c:scatterChart>
      <c:val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valAx>
        <c:axId val="37820328"/>
        <c:scaling>
          <c:orientation val="minMax"/>
          <c:min val="0.00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58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Sheet1!$B$76:$B$81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384963"/>
        <c:axId val="37702620"/>
      </c:scatterChart>
      <c:val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02620"/>
        <c:crosses val="autoZero"/>
        <c:crossBetween val="midCat"/>
        <c:dispUnits/>
      </c:valAx>
      <c:valAx>
        <c:axId val="37702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49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448050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200400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333750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5248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448050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257550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L1">
      <selection activeCell="AE5" sqref="AE5:AE40"/>
    </sheetView>
  </sheetViews>
  <sheetFormatPr defaultColWidth="9.140625" defaultRowHeight="12.75"/>
  <cols>
    <col min="1" max="1" width="5.00390625" style="0" customWidth="1"/>
    <col min="2" max="2" width="8.42187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23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21</v>
      </c>
      <c r="S3" s="10" t="s">
        <v>20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7.5</v>
      </c>
      <c r="O4" s="4">
        <f>((N4)^3)/4</f>
        <v>105.46875</v>
      </c>
      <c r="P4">
        <f>($F$6*$H$6)*((1/($G$6*($G$6-1)))*($H$6/O4)^($G$6-1)+O4/($G$6*$H$6)-1/($G$6-1))+$I$6</f>
        <v>0.0029665518965348373</v>
      </c>
      <c r="Q4">
        <f aca="true" t="shared" si="0" ref="Q4:Q19">($F$24*$H$24)*((1/($G$24*($G$24-1)))*($H$24/O4)^($G$24-1)+O4/($G$24*$H$24)-1/($G$24-1))+$I$24</f>
        <v>0.0029639057532952545</v>
      </c>
      <c r="R4" t="e">
        <f>($F$42*$H$42)*((1/($G$42*($G$42-1)))*($H$42/O4)^($G$42-1)+O4/($G$42*$H$42)-1/($G$42-1))+$I$42</f>
        <v>#DIV/0!</v>
      </c>
      <c r="S4" t="e">
        <f>($F$58*$H$58)*((1/($G$58*($G$58-1)))*($H$58/O4)^($G$58-1)+O4/($G$58*$H$58)-1/($G$58-1))+$I$58</f>
        <v>#DIV/0!</v>
      </c>
      <c r="T4">
        <f>($F$77*$H$77)*((1/($G$77*($G$77-1)))*($H$77/O4)^($G$77-1)+O4/($G$77*$H$77)-1/($G$77-1))+$I$77</f>
        <v>0.0029638087921372573</v>
      </c>
    </row>
    <row r="5" spans="1:20" ht="12.75">
      <c r="A5">
        <v>7.58</v>
      </c>
      <c r="B5" s="13">
        <v>0.00317958105455318</v>
      </c>
      <c r="C5" s="4">
        <f aca="true" t="shared" si="1" ref="C5:C10">((A5)^3)/4</f>
        <v>108.879878</v>
      </c>
      <c r="D5">
        <f aca="true" t="shared" si="2" ref="D5:D10">(B5-($F$6*$H$6)*((1/($G$6*($G$6-1)))*($H$6/C5)^($G$6-1)+C5/($G$6*$H$6)-1/($G$6-1))-$I$6)^2</f>
        <v>3.1456526485874704E-11</v>
      </c>
      <c r="K5">
        <f>((H6*4)^(1/3))*0.5291772083</f>
        <v>4.183465378009999</v>
      </c>
      <c r="N5">
        <f>N4+0.01</f>
        <v>7.51</v>
      </c>
      <c r="O5" s="4">
        <f aca="true" t="shared" si="3" ref="O5:O68">((N5)^3)/4</f>
        <v>105.89118774999999</v>
      </c>
      <c r="P5">
        <f aca="true" t="shared" si="4" ref="P5:P68">($F$6*$H$6)*((1/($G$6*($G$6-1)))*($H$6/O5)^($G$6-1)+O5/($G$6*$H$6)-1/($G$6-1))+$I$6</f>
        <v>0.0029976343796042095</v>
      </c>
      <c r="Q5">
        <f t="shared" si="0"/>
        <v>0.002995461810619898</v>
      </c>
      <c r="R5" t="e">
        <f aca="true" t="shared" si="5" ref="R5:R68">($F$42*$H$42)*((1/($G$42*($G$42-1)))*($H$42/O5)^($G$42-1)+O5/($G$42*$H$42)-1/($G$42-1))+$I$42</f>
        <v>#DIV/0!</v>
      </c>
      <c r="S5" t="e">
        <f aca="true" t="shared" si="6" ref="S5:S68">($F$58*$H$58)*((1/($G$58*($G$58-1)))*($H$58/O5)^($G$58-1)+O5/($G$58*$H$58)-1/($G$58-1))+$I$58</f>
        <v>#DIV/0!</v>
      </c>
      <c r="T5">
        <f aca="true" t="shared" si="7" ref="T5:T68">($F$77*$H$77)*((1/($G$77*($G$77-1)))*($H$77/O5)^($G$77-1)+O5/($G$77*$H$77)-1/($G$77-1))+$I$77</f>
        <v>0.002994813541681839</v>
      </c>
    </row>
    <row r="6" spans="1:20" ht="12.75">
      <c r="A6">
        <v>7.75</v>
      </c>
      <c r="B6" s="13">
        <v>0.0034710391166044</v>
      </c>
      <c r="C6" s="4">
        <f t="shared" si="1"/>
        <v>116.37109375</v>
      </c>
      <c r="D6">
        <f t="shared" si="2"/>
        <v>2.519685390762659E-10</v>
      </c>
      <c r="F6">
        <v>-0.0002897579519835045</v>
      </c>
      <c r="G6">
        <v>5.809245937272587</v>
      </c>
      <c r="H6" s="4">
        <v>123.52223855926175</v>
      </c>
      <c r="I6">
        <v>0.0035240191143822647</v>
      </c>
      <c r="K6" s="10" t="s">
        <v>18</v>
      </c>
      <c r="N6">
        <f aca="true" t="shared" si="8" ref="N6:N69">N5+0.01</f>
        <v>7.52</v>
      </c>
      <c r="O6" s="4">
        <f t="shared" si="3"/>
        <v>106.31475199999998</v>
      </c>
      <c r="P6">
        <f t="shared" si="4"/>
        <v>0.003027600222840276</v>
      </c>
      <c r="Q6">
        <f t="shared" si="0"/>
        <v>0.003025866282821439</v>
      </c>
      <c r="R6" t="e">
        <f t="shared" si="5"/>
        <v>#DIV/0!</v>
      </c>
      <c r="S6" t="e">
        <f t="shared" si="6"/>
        <v>#DIV/0!</v>
      </c>
      <c r="T6">
        <f t="shared" si="7"/>
        <v>0.0030247039296026424</v>
      </c>
    </row>
    <row r="7" spans="1:20" ht="12.75">
      <c r="A7">
        <v>7.92</v>
      </c>
      <c r="B7" s="13">
        <v>0.00352893490799033</v>
      </c>
      <c r="C7" s="4">
        <f t="shared" si="1"/>
        <v>124.19827199999999</v>
      </c>
      <c r="D7">
        <f t="shared" si="2"/>
        <v>2.9650687484223315E-11</v>
      </c>
      <c r="K7">
        <f>F6*(-14710.5013544)</f>
        <v>4.262484745101513</v>
      </c>
      <c r="N7">
        <f t="shared" si="8"/>
        <v>7.529999999999999</v>
      </c>
      <c r="O7" s="4">
        <f t="shared" si="3"/>
        <v>106.73944424999998</v>
      </c>
      <c r="P7">
        <f t="shared" si="4"/>
        <v>0.0030564722814035612</v>
      </c>
      <c r="Q7">
        <f t="shared" si="0"/>
        <v>0.003055143620323961</v>
      </c>
      <c r="R7" t="e">
        <f t="shared" si="5"/>
        <v>#DIV/0!</v>
      </c>
      <c r="S7" t="e">
        <f t="shared" si="6"/>
        <v>#DIV/0!</v>
      </c>
      <c r="T7">
        <f t="shared" si="7"/>
        <v>0.003053502787199451</v>
      </c>
    </row>
    <row r="8" spans="1:20" ht="12.75">
      <c r="A8">
        <v>8.09</v>
      </c>
      <c r="B8" s="13">
        <v>0.00343377610178663</v>
      </c>
      <c r="C8" s="4">
        <f t="shared" si="1"/>
        <v>132.36878224999998</v>
      </c>
      <c r="D8">
        <f t="shared" si="2"/>
        <v>1.3273683342791175E-10</v>
      </c>
      <c r="N8">
        <f t="shared" si="8"/>
        <v>7.539999999999999</v>
      </c>
      <c r="O8" s="4">
        <f t="shared" si="3"/>
        <v>107.16526599999997</v>
      </c>
      <c r="P8">
        <f t="shared" si="4"/>
        <v>0.0030842728851542614</v>
      </c>
      <c r="Q8">
        <f t="shared" si="0"/>
        <v>0.0030833176937869492</v>
      </c>
      <c r="R8" t="e">
        <f t="shared" si="5"/>
        <v>#DIV/0!</v>
      </c>
      <c r="S8" t="e">
        <f t="shared" si="6"/>
        <v>#DIV/0!</v>
      </c>
      <c r="T8">
        <f t="shared" si="7"/>
        <v>0.0030812324205747935</v>
      </c>
    </row>
    <row r="9" spans="1:20" ht="12.75">
      <c r="A9">
        <v>8.26</v>
      </c>
      <c r="B9" s="13">
        <v>0.00324370717618194</v>
      </c>
      <c r="C9" s="4">
        <f t="shared" si="1"/>
        <v>140.88999399999997</v>
      </c>
      <c r="D9">
        <f t="shared" si="2"/>
        <v>2.1504461631677333E-10</v>
      </c>
      <c r="N9">
        <f t="shared" si="8"/>
        <v>7.549999999999999</v>
      </c>
      <c r="O9" s="4">
        <f t="shared" si="3"/>
        <v>107.59221874999996</v>
      </c>
      <c r="P9">
        <f t="shared" si="4"/>
        <v>0.0031110238513600602</v>
      </c>
      <c r="Q9">
        <f t="shared" si="0"/>
        <v>0.003110411808554557</v>
      </c>
      <c r="R9" t="e">
        <f t="shared" si="5"/>
        <v>#DIV/0!</v>
      </c>
      <c r="S9" t="e">
        <f t="shared" si="6"/>
        <v>#DIV/0!</v>
      </c>
      <c r="T9">
        <f t="shared" si="7"/>
        <v>0.003107914623349562</v>
      </c>
    </row>
    <row r="10" spans="1:20" ht="12.75">
      <c r="A10">
        <v>8.43</v>
      </c>
      <c r="B10" s="13">
        <v>0.00299925286806512</v>
      </c>
      <c r="C10" s="4">
        <f t="shared" si="1"/>
        <v>149.76927675</v>
      </c>
      <c r="D10">
        <f t="shared" si="2"/>
        <v>1.0974675536357885E-10</v>
      </c>
      <c r="N10">
        <f t="shared" si="8"/>
        <v>7.559999999999999</v>
      </c>
      <c r="O10" s="4">
        <f t="shared" si="3"/>
        <v>108.02030399999995</v>
      </c>
      <c r="P10">
        <f t="shared" si="4"/>
        <v>0.0031367464970802838</v>
      </c>
      <c r="Q10">
        <f t="shared" si="0"/>
        <v>0.0031364487187263024</v>
      </c>
      <c r="R10" t="e">
        <f t="shared" si="5"/>
        <v>#DIV/0!</v>
      </c>
      <c r="S10" t="e">
        <f t="shared" si="6"/>
        <v>#DIV/0!</v>
      </c>
      <c r="T10">
        <f t="shared" si="7"/>
        <v>0.003133570689054518</v>
      </c>
    </row>
    <row r="11" spans="3:20" ht="12.75">
      <c r="C11" s="4"/>
      <c r="D11" s="10" t="s">
        <v>8</v>
      </c>
      <c r="N11">
        <f t="shared" si="8"/>
        <v>7.5699999999999985</v>
      </c>
      <c r="O11" s="4">
        <f t="shared" si="3"/>
        <v>108.44952324999993</v>
      </c>
      <c r="P11">
        <f t="shared" si="4"/>
        <v>0.0031614616512350303</v>
      </c>
      <c r="Q11">
        <f t="shared" si="0"/>
        <v>0.00316145064085958</v>
      </c>
      <c r="R11" t="e">
        <f t="shared" si="5"/>
        <v>#DIV/0!</v>
      </c>
      <c r="S11" t="e">
        <f t="shared" si="6"/>
        <v>#DIV/0!</v>
      </c>
      <c r="T11">
        <f t="shared" si="7"/>
        <v>0.0031582214232063286</v>
      </c>
    </row>
    <row r="12" spans="3:20" ht="12.75">
      <c r="C12" s="4"/>
      <c r="D12">
        <f>SUM(D5:D10)</f>
        <v>7.706039581546278E-10</v>
      </c>
      <c r="N12">
        <f t="shared" si="8"/>
        <v>7.579999999999998</v>
      </c>
      <c r="O12" s="4">
        <f t="shared" si="3"/>
        <v>108.87987799999992</v>
      </c>
      <c r="P12">
        <f t="shared" si="4"/>
        <v>0.003185189666367685</v>
      </c>
      <c r="Q12">
        <f t="shared" si="0"/>
        <v>0.003185439267314114</v>
      </c>
      <c r="R12" t="e">
        <f t="shared" si="5"/>
        <v>#DIV/0!</v>
      </c>
      <c r="S12" t="e">
        <f t="shared" si="6"/>
        <v>#DIV/0!</v>
      </c>
      <c r="T12">
        <f t="shared" si="7"/>
        <v>0.0031818871550766143</v>
      </c>
    </row>
    <row r="13" spans="14:20" ht="12.75">
      <c r="N13">
        <f t="shared" si="8"/>
        <v>7.589999999999998</v>
      </c>
      <c r="O13" s="4">
        <f t="shared" si="3"/>
        <v>109.31136974999991</v>
      </c>
      <c r="P13">
        <f t="shared" si="4"/>
        <v>0.003207950430109028</v>
      </c>
      <c r="Q13">
        <f t="shared" si="0"/>
        <v>0.003208435779248137</v>
      </c>
      <c r="R13" t="e">
        <f t="shared" si="5"/>
        <v>#DIV/0!</v>
      </c>
      <c r="S13" t="e">
        <f t="shared" si="6"/>
        <v>#DIV/0!</v>
      </c>
      <c r="T13">
        <f t="shared" si="7"/>
        <v>0.003204587749162131</v>
      </c>
    </row>
    <row r="14" spans="14:20" ht="12.75">
      <c r="N14">
        <f t="shared" si="8"/>
        <v>7.599999999999998</v>
      </c>
      <c r="O14" s="4">
        <f t="shared" si="3"/>
        <v>109.74399999999991</v>
      </c>
      <c r="P14">
        <f t="shared" si="4"/>
        <v>0.0032297633763508286</v>
      </c>
      <c r="Q14">
        <f t="shared" si="0"/>
        <v>0.0032304608592758294</v>
      </c>
      <c r="R14" t="e">
        <f t="shared" si="5"/>
        <v>#DIV/0!</v>
      </c>
      <c r="S14" t="e">
        <f t="shared" si="6"/>
        <v>#DIV/0!</v>
      </c>
      <c r="T14">
        <f t="shared" si="7"/>
        <v>0.003226342616364152</v>
      </c>
    </row>
    <row r="15" spans="14:20" ht="12.75">
      <c r="N15">
        <f t="shared" si="8"/>
        <v>7.609999999999998</v>
      </c>
      <c r="O15" s="4">
        <f t="shared" si="3"/>
        <v>110.17777024999991</v>
      </c>
      <c r="P15">
        <f t="shared" si="4"/>
        <v>0.0032506474961367386</v>
      </c>
      <c r="Q15">
        <f t="shared" si="0"/>
        <v>0.003251534703795312</v>
      </c>
      <c r="R15" t="e">
        <f t="shared" si="5"/>
        <v>#DIV/0!</v>
      </c>
      <c r="S15" t="e">
        <f t="shared" si="6"/>
        <v>#DIV/0!</v>
      </c>
      <c r="T15">
        <f t="shared" si="7"/>
        <v>0.0032471707248846833</v>
      </c>
    </row>
    <row r="16" spans="14:20" ht="12.75">
      <c r="N16">
        <f t="shared" si="8"/>
        <v>7.619999999999997</v>
      </c>
      <c r="O16" s="4">
        <f t="shared" si="3"/>
        <v>110.6126819999999</v>
      </c>
      <c r="P16">
        <f t="shared" si="4"/>
        <v>0.003270621348277908</v>
      </c>
      <c r="Q16">
        <f t="shared" si="0"/>
        <v>0.0032716770349961325</v>
      </c>
      <c r="R16" t="e">
        <f t="shared" si="5"/>
        <v>#DIV/0!</v>
      </c>
      <c r="S16" t="e">
        <f t="shared" si="6"/>
        <v>#DIV/0!</v>
      </c>
      <c r="T16">
        <f t="shared" si="7"/>
        <v>0.0032670906108471466</v>
      </c>
    </row>
    <row r="17" spans="14:20" ht="12.75">
      <c r="N17">
        <f t="shared" si="8"/>
        <v>7.629999999999997</v>
      </c>
      <c r="O17" s="4">
        <f t="shared" si="3"/>
        <v>111.04873674999989</v>
      </c>
      <c r="P17">
        <f t="shared" si="4"/>
        <v>0.003289703069700702</v>
      </c>
      <c r="Q17">
        <f t="shared" si="0"/>
        <v>0.0032909071125550317</v>
      </c>
      <c r="R17" t="e">
        <f t="shared" si="5"/>
        <v>#DIV/0!</v>
      </c>
      <c r="S17" t="e">
        <f t="shared" si="6"/>
        <v>#DIV/0!</v>
      </c>
      <c r="T17">
        <f t="shared" si="7"/>
        <v>0.0032861203886487595</v>
      </c>
    </row>
    <row r="18" spans="14:20" ht="12.75">
      <c r="N18">
        <f t="shared" si="8"/>
        <v>7.639999999999997</v>
      </c>
      <c r="O18" s="4">
        <f t="shared" si="3"/>
        <v>111.48593599999987</v>
      </c>
      <c r="P18">
        <f t="shared" si="4"/>
        <v>0.0033079103855335667</v>
      </c>
      <c r="Q18">
        <f t="shared" si="0"/>
        <v>0.003309243745028432</v>
      </c>
      <c r="R18" t="e">
        <f t="shared" si="5"/>
        <v>#DIV/0!</v>
      </c>
      <c r="S18" t="e">
        <f t="shared" si="6"/>
        <v>#DIV/0!</v>
      </c>
      <c r="T18">
        <f t="shared" si="7"/>
        <v>0.003304277761051799</v>
      </c>
    </row>
    <row r="19" spans="14:20" ht="12.75">
      <c r="N19">
        <f t="shared" si="8"/>
        <v>7.649999999999997</v>
      </c>
      <c r="O19" s="4">
        <f t="shared" si="3"/>
        <v>111.92428124999986</v>
      </c>
      <c r="P19">
        <f t="shared" si="4"/>
        <v>0.0033252606189399852</v>
      </c>
      <c r="Q19">
        <f t="shared" si="0"/>
        <v>0.0033267053009499374</v>
      </c>
      <c r="R19" t="e">
        <f t="shared" si="5"/>
        <v>#DIV/0!</v>
      </c>
      <c r="S19" t="e">
        <f t="shared" si="6"/>
        <v>#DIV/0!</v>
      </c>
      <c r="T19">
        <f t="shared" si="7"/>
        <v>0.0033215800290206095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7.659999999999997</v>
      </c>
      <c r="O20" s="4">
        <f t="shared" si="3"/>
        <v>112.36377399999985</v>
      </c>
      <c r="P20">
        <f t="shared" si="4"/>
        <v>0.0033417707007042086</v>
      </c>
      <c r="Q20">
        <f aca="true" t="shared" si="9" ref="Q20:Q51">($F$24*$H$24)*((1/($G$24*($G$24-1)))*($H$24/O20)^($G$24-1)+O20/($G$24*$H$24)-1/($G$24-1))+$I$24</f>
        <v>0.003343309719640819</v>
      </c>
      <c r="R20" t="e">
        <f t="shared" si="5"/>
        <v>#DIV/0!</v>
      </c>
      <c r="S20" t="e">
        <f t="shared" si="6"/>
        <v>#DIV/0!</v>
      </c>
      <c r="T20">
        <f t="shared" si="7"/>
        <v>0.0033380441013111262</v>
      </c>
    </row>
    <row r="21" spans="1:20" ht="18">
      <c r="A21" s="3" t="s">
        <v>11</v>
      </c>
      <c r="C21" s="4"/>
      <c r="N21">
        <f t="shared" si="8"/>
        <v>7.669999999999996</v>
      </c>
      <c r="O21" s="4">
        <f t="shared" si="3"/>
        <v>112.80441574999985</v>
      </c>
      <c r="P21">
        <f t="shared" si="4"/>
        <v>0.003357457178576316</v>
      </c>
      <c r="Q21">
        <f t="shared" si="9"/>
        <v>0.0033590745217412913</v>
      </c>
      <c r="R21" t="e">
        <f t="shared" si="5"/>
        <v>#DIV/0!</v>
      </c>
      <c r="S21" t="e">
        <f t="shared" si="6"/>
        <v>#DIV/0!</v>
      </c>
      <c r="T21">
        <f t="shared" si="7"/>
        <v>0.003353686503819421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7.679999999999996</v>
      </c>
      <c r="O22" s="4">
        <f t="shared" si="3"/>
        <v>113.24620799999983</v>
      </c>
      <c r="P22">
        <f t="shared" si="4"/>
        <v>0.003372336226382913</v>
      </c>
      <c r="Q22">
        <f t="shared" si="9"/>
        <v>0.0033740168194701424</v>
      </c>
      <c r="R22" t="e">
        <f t="shared" si="5"/>
        <v>#DIV/0!</v>
      </c>
      <c r="S22" t="e">
        <f t="shared" si="6"/>
        <v>#DIV/0!</v>
      </c>
      <c r="T22">
        <f t="shared" si="7"/>
        <v>0.0033685233886956395</v>
      </c>
    </row>
    <row r="23" spans="1:20" ht="12.75">
      <c r="A23">
        <v>7.58</v>
      </c>
      <c r="B23" s="13">
        <v>0.00317993101324987</v>
      </c>
      <c r="C23" s="4">
        <f aca="true" t="shared" si="10" ref="C23:C28">((A23)^3)/4</f>
        <v>108.879878</v>
      </c>
      <c r="D23">
        <f aca="true" t="shared" si="11" ref="D23:D28">(B23-($F$24*$H$24)*((1/($G$24*($G$24-1)))*($H$24/C23)^($G$24-1)+C23/($G$24*$H$24)-1/($G$24-1))-$I$24)^2</f>
        <v>3.0340862836318136E-11</v>
      </c>
      <c r="K23">
        <f>((H24*4)^(1/3))*0.5291772083</f>
        <v>4.182551181464498</v>
      </c>
      <c r="N23">
        <f t="shared" si="8"/>
        <v>7.689999999999996</v>
      </c>
      <c r="O23" s="4">
        <f t="shared" si="3"/>
        <v>113.68915224999982</v>
      </c>
      <c r="P23">
        <f t="shared" si="4"/>
        <v>0.00338642365290969</v>
      </c>
      <c r="Q23">
        <f t="shared" si="9"/>
        <v>0.003388153326620047</v>
      </c>
      <c r="R23" t="e">
        <f t="shared" si="5"/>
        <v>#DIV/0!</v>
      </c>
      <c r="S23" t="e">
        <f t="shared" si="6"/>
        <v>#DIV/0!</v>
      </c>
      <c r="T23">
        <f t="shared" si="7"/>
        <v>0.0033825705432295313</v>
      </c>
    </row>
    <row r="24" spans="1:20" ht="12.75">
      <c r="A24">
        <v>7.75</v>
      </c>
      <c r="B24" s="13">
        <v>0.00347139313134903</v>
      </c>
      <c r="C24" s="4">
        <f t="shared" si="10"/>
        <v>116.37109375</v>
      </c>
      <c r="D24">
        <f t="shared" si="11"/>
        <v>2.0892363803368027E-10</v>
      </c>
      <c r="F24">
        <v>-0.00029112721706094807</v>
      </c>
      <c r="G24">
        <v>5.997243843904845</v>
      </c>
      <c r="H24" s="4">
        <v>123.4412777394963</v>
      </c>
      <c r="I24">
        <v>0.003524763915112779</v>
      </c>
      <c r="K24" s="10" t="s">
        <v>18</v>
      </c>
      <c r="N24">
        <f t="shared" si="8"/>
        <v>7.699999999999996</v>
      </c>
      <c r="O24" s="4">
        <f t="shared" si="3"/>
        <v>114.13324999999982</v>
      </c>
      <c r="P24">
        <f t="shared" si="4"/>
        <v>0.0033997349105617898</v>
      </c>
      <c r="Q24">
        <f t="shared" si="9"/>
        <v>0.003401500368295719</v>
      </c>
      <c r="R24" t="e">
        <f t="shared" si="5"/>
        <v>#DIV/0!</v>
      </c>
      <c r="S24" t="e">
        <f t="shared" si="6"/>
        <v>#DIV/0!</v>
      </c>
      <c r="T24">
        <f t="shared" si="7"/>
        <v>0.003395843398513534</v>
      </c>
    </row>
    <row r="25" spans="1:20" ht="12.75">
      <c r="A25">
        <v>7.92</v>
      </c>
      <c r="B25" s="13">
        <v>0.00352922551734025</v>
      </c>
      <c r="C25" s="4">
        <f t="shared" si="10"/>
        <v>124.19827199999999</v>
      </c>
      <c r="D25">
        <f t="shared" si="11"/>
        <v>2.629423995812013E-11</v>
      </c>
      <c r="K25">
        <f>F24*(-14710.5013544)</f>
        <v>4.282627320877779</v>
      </c>
      <c r="N25">
        <f t="shared" si="8"/>
        <v>7.7099999999999955</v>
      </c>
      <c r="O25" s="4">
        <f t="shared" si="3"/>
        <v>114.5785027499998</v>
      </c>
      <c r="P25">
        <f t="shared" si="4"/>
        <v>0.003412285103807839</v>
      </c>
      <c r="Q25">
        <f t="shared" si="9"/>
        <v>0.003414073890401845</v>
      </c>
      <c r="R25" t="e">
        <f t="shared" si="5"/>
        <v>#DIV/0!</v>
      </c>
      <c r="S25" t="e">
        <f t="shared" si="6"/>
        <v>#DIV/0!</v>
      </c>
      <c r="T25">
        <f t="shared" si="7"/>
        <v>0.003408357037889332</v>
      </c>
    </row>
    <row r="26" spans="1:20" ht="12.75">
      <c r="A26">
        <v>8.09</v>
      </c>
      <c r="B26" s="13">
        <v>0.00343412017006983</v>
      </c>
      <c r="C26" s="4">
        <f t="shared" si="10"/>
        <v>132.36878224999998</v>
      </c>
      <c r="D26">
        <f t="shared" si="11"/>
        <v>1.0998486009218567E-10</v>
      </c>
      <c r="N26">
        <f t="shared" si="8"/>
        <v>7.719999999999995</v>
      </c>
      <c r="O26" s="4">
        <f t="shared" si="3"/>
        <v>115.02491199999979</v>
      </c>
      <c r="P26">
        <f t="shared" si="4"/>
        <v>0.0034240889974133525</v>
      </c>
      <c r="Q26">
        <f t="shared" si="9"/>
        <v>0.0034258894688875318</v>
      </c>
      <c r="R26" t="e">
        <f t="shared" si="5"/>
        <v>#DIV/0!</v>
      </c>
      <c r="S26" t="e">
        <f t="shared" si="6"/>
        <v>#DIV/0!</v>
      </c>
      <c r="T26">
        <f t="shared" si="7"/>
        <v>0.003420126205183488</v>
      </c>
    </row>
    <row r="27" spans="1:20" ht="12.75">
      <c r="A27">
        <v>8.26</v>
      </c>
      <c r="B27" s="13">
        <v>0.00324392849708488</v>
      </c>
      <c r="C27" s="4">
        <f t="shared" si="10"/>
        <v>140.88999399999997</v>
      </c>
      <c r="D27">
        <f t="shared" si="11"/>
        <v>1.8499484019078714E-10</v>
      </c>
      <c r="N27">
        <f t="shared" si="8"/>
        <v>7.729999999999995</v>
      </c>
      <c r="O27" s="4">
        <f t="shared" si="3"/>
        <v>115.47247924999978</v>
      </c>
      <c r="P27">
        <f t="shared" si="4"/>
        <v>0.003435161024468962</v>
      </c>
      <c r="Q27">
        <f t="shared" si="9"/>
        <v>0.003436962318753819</v>
      </c>
      <c r="R27" t="e">
        <f t="shared" si="5"/>
        <v>#DIV/0!</v>
      </c>
      <c r="S27" t="e">
        <f t="shared" si="6"/>
        <v>#DIV/0!</v>
      </c>
      <c r="T27">
        <f t="shared" si="7"/>
        <v>0.0034311653127377653</v>
      </c>
    </row>
    <row r="28" spans="1:20" ht="12.75">
      <c r="A28">
        <v>8.43</v>
      </c>
      <c r="B28" s="13">
        <v>0.0029995090613113</v>
      </c>
      <c r="C28" s="4">
        <f t="shared" si="10"/>
        <v>149.76927675</v>
      </c>
      <c r="D28">
        <f t="shared" si="11"/>
        <v>1.0029771072553302E-10</v>
      </c>
      <c r="N28">
        <f t="shared" si="8"/>
        <v>7.739999999999995</v>
      </c>
      <c r="O28" s="4">
        <f t="shared" si="3"/>
        <v>115.92120599999977</v>
      </c>
      <c r="P28">
        <f t="shared" si="4"/>
        <v>0.003445515294218895</v>
      </c>
      <c r="Q28">
        <f t="shared" si="9"/>
        <v>0.0034473073028306244</v>
      </c>
      <c r="R28" t="e">
        <f t="shared" si="5"/>
        <v>#DIV/0!</v>
      </c>
      <c r="S28" t="e">
        <f t="shared" si="6"/>
        <v>#DIV/0!</v>
      </c>
      <c r="T28">
        <f t="shared" si="7"/>
        <v>0.0034414884492394355</v>
      </c>
    </row>
    <row r="29" spans="3:20" ht="12.75">
      <c r="C29" s="4"/>
      <c r="D29" s="10" t="s">
        <v>8</v>
      </c>
      <c r="N29">
        <f t="shared" si="8"/>
        <v>7.749999999999995</v>
      </c>
      <c r="O29" s="4">
        <f t="shared" si="3"/>
        <v>116.37109374999976</v>
      </c>
      <c r="P29">
        <f t="shared" si="4"/>
        <v>0.0034551655996948928</v>
      </c>
      <c r="Q29">
        <f t="shared" si="9"/>
        <v>0.0034569389403293353</v>
      </c>
      <c r="R29" t="e">
        <f t="shared" si="5"/>
        <v>#DIV/0!</v>
      </c>
      <c r="S29" t="e">
        <f t="shared" si="6"/>
        <v>#DIV/0!</v>
      </c>
      <c r="T29">
        <f t="shared" si="7"/>
        <v>0.0034511093873568653</v>
      </c>
    </row>
    <row r="30" spans="3:20" ht="12.75">
      <c r="C30" s="4"/>
      <c r="D30">
        <f>SUM(D23:D28)</f>
        <v>6.608361518366245E-10</v>
      </c>
      <c r="N30">
        <f t="shared" si="8"/>
        <v>7.7599999999999945</v>
      </c>
      <c r="O30" s="4">
        <f t="shared" si="3"/>
        <v>116.82214399999975</v>
      </c>
      <c r="P30">
        <f t="shared" si="4"/>
        <v>0.003464125425160662</v>
      </c>
      <c r="Q30">
        <f t="shared" si="9"/>
        <v>0.0034658714151770274</v>
      </c>
      <c r="R30" t="e">
        <f t="shared" si="5"/>
        <v>#DIV/0!</v>
      </c>
      <c r="S30" t="e">
        <f t="shared" si="6"/>
        <v>#DIV/0!</v>
      </c>
      <c r="T30">
        <f t="shared" si="7"/>
        <v>0.0034600415911854284</v>
      </c>
    </row>
    <row r="31" spans="14:20" ht="12.75">
      <c r="N31">
        <f t="shared" si="8"/>
        <v>7.769999999999994</v>
      </c>
      <c r="O31" s="4">
        <f t="shared" si="3"/>
        <v>117.27435824999974</v>
      </c>
      <c r="P31">
        <f t="shared" si="4"/>
        <v>0.0034724079533717755</v>
      </c>
      <c r="Q31">
        <f t="shared" si="9"/>
        <v>0.0034741185841381562</v>
      </c>
      <c r="R31" t="e">
        <f t="shared" si="5"/>
        <v>#DIV/0!</v>
      </c>
      <c r="S31" t="e">
        <f t="shared" si="6"/>
        <v>#DIV/0!</v>
      </c>
      <c r="T31">
        <f t="shared" si="7"/>
        <v>0.0034682982235087136</v>
      </c>
    </row>
    <row r="32" spans="14:20" ht="12.75">
      <c r="N32">
        <f t="shared" si="8"/>
        <v>7.779999999999994</v>
      </c>
      <c r="O32" s="4">
        <f t="shared" si="3"/>
        <v>117.72773799999973</v>
      </c>
      <c r="P32">
        <f t="shared" si="4"/>
        <v>0.003480026072655866</v>
      </c>
      <c r="Q32">
        <f t="shared" si="9"/>
        <v>0.0034816939847294582</v>
      </c>
      <c r="R32" t="e">
        <f t="shared" si="5"/>
        <v>#DIV/0!</v>
      </c>
      <c r="S32" t="e">
        <f t="shared" si="6"/>
        <v>#DIV/0!</v>
      </c>
      <c r="T32">
        <f t="shared" si="7"/>
        <v>0.0034758921528798155</v>
      </c>
    </row>
    <row r="33" spans="14:20" ht="12.75">
      <c r="N33">
        <f t="shared" si="8"/>
        <v>7.789999999999994</v>
      </c>
      <c r="O33" s="4">
        <f t="shared" si="3"/>
        <v>118.18228474999971</v>
      </c>
      <c r="P33">
        <f t="shared" si="4"/>
        <v>0.00348699238381773</v>
      </c>
      <c r="Q33">
        <f t="shared" si="9"/>
        <v>0.0034886108429335047</v>
      </c>
      <c r="R33" t="e">
        <f t="shared" si="5"/>
        <v>#DIV/0!</v>
      </c>
      <c r="S33" t="e">
        <f t="shared" si="6"/>
        <v>#DIV/0!</v>
      </c>
      <c r="T33">
        <f t="shared" si="7"/>
        <v>0.003482835960527419</v>
      </c>
    </row>
    <row r="34" spans="14:20" ht="12.75">
      <c r="N34">
        <f t="shared" si="8"/>
        <v>7.799999999999994</v>
      </c>
      <c r="O34" s="4">
        <f t="shared" si="3"/>
        <v>118.6379999999997</v>
      </c>
      <c r="P34">
        <f t="shared" si="4"/>
        <v>0.0034933192068739385</v>
      </c>
      <c r="Q34">
        <f t="shared" si="9"/>
        <v>0.003494882080716343</v>
      </c>
      <c r="R34" t="e">
        <f t="shared" si="5"/>
        <v>#DIV/0!</v>
      </c>
      <c r="S34" t="e">
        <f t="shared" si="6"/>
        <v>#DIV/0!</v>
      </c>
      <c r="T34">
        <f t="shared" si="7"/>
        <v>0.00348914194709121</v>
      </c>
    </row>
    <row r="35" spans="14:20" ht="12.75">
      <c r="N35">
        <f t="shared" si="8"/>
        <v>7.809999999999993</v>
      </c>
      <c r="O35" s="4">
        <f t="shared" si="3"/>
        <v>119.0948852499997</v>
      </c>
      <c r="P35">
        <f t="shared" si="4"/>
        <v>0.003499018587621354</v>
      </c>
      <c r="Q35">
        <f t="shared" si="9"/>
        <v>0.0035005203233544188</v>
      </c>
      <c r="R35" t="e">
        <f t="shared" si="5"/>
        <v>#DIV/0!</v>
      </c>
      <c r="S35" t="e">
        <f t="shared" si="6"/>
        <v>#DIV/0!</v>
      </c>
      <c r="T35">
        <f t="shared" si="7"/>
        <v>0.0034948221391910435</v>
      </c>
    </row>
    <row r="36" spans="14:20" ht="12.75">
      <c r="N36">
        <f t="shared" si="8"/>
        <v>7.819999999999993</v>
      </c>
      <c r="O36" s="4">
        <f t="shared" si="3"/>
        <v>119.55294199999969</v>
      </c>
      <c r="P36">
        <f t="shared" si="4"/>
        <v>0.003504102304043844</v>
      </c>
      <c r="Q36">
        <f t="shared" si="9"/>
        <v>0.0035055379065758448</v>
      </c>
      <c r="R36" t="e">
        <f t="shared" si="5"/>
        <v>#DIV/0!</v>
      </c>
      <c r="S36" t="e">
        <f t="shared" si="6"/>
        <v>#DIV/0!</v>
      </c>
      <c r="T36">
        <f t="shared" si="7"/>
        <v>0.0034998882958341766</v>
      </c>
    </row>
    <row r="37" spans="14:20" ht="12.75">
      <c r="N37">
        <f t="shared" si="8"/>
        <v>7.829999999999993</v>
      </c>
      <c r="O37" s="4">
        <f t="shared" si="3"/>
        <v>120.01217174999967</v>
      </c>
      <c r="P37">
        <f t="shared" si="4"/>
        <v>0.0035085818725614044</v>
      </c>
      <c r="Q37">
        <f t="shared" si="9"/>
        <v>0.0035099468835209646</v>
      </c>
      <c r="R37" t="e">
        <f t="shared" si="5"/>
        <v>#DIV/0!</v>
      </c>
      <c r="S37" t="e">
        <f t="shared" si="6"/>
        <v>#DIV/0!</v>
      </c>
      <c r="T37">
        <f t="shared" si="7"/>
        <v>0.003504351914664778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7.839999999999993</v>
      </c>
      <c r="O38" s="4">
        <f t="shared" si="3"/>
        <v>120.47257599999968</v>
      </c>
      <c r="P38">
        <f t="shared" si="4"/>
        <v>0.003512468554125734</v>
      </c>
      <c r="Q38">
        <f t="shared" si="9"/>
        <v>0.0035137590315270023</v>
      </c>
      <c r="R38" t="e">
        <f t="shared" si="5"/>
        <v>#DIV/0!</v>
      </c>
      <c r="S38" t="e">
        <f t="shared" si="6"/>
        <v>#DIV/0!</v>
      </c>
      <c r="T38">
        <f t="shared" si="7"/>
        <v>0.0035082242380597584</v>
      </c>
    </row>
    <row r="39" spans="1:20" ht="18">
      <c r="A39" s="3" t="s">
        <v>22</v>
      </c>
      <c r="C39" s="4"/>
      <c r="N39">
        <f t="shared" si="8"/>
        <v>7.8499999999999925</v>
      </c>
      <c r="O39" s="4">
        <f t="shared" si="3"/>
        <v>120.93415624999965</v>
      </c>
      <c r="P39">
        <f t="shared" si="4"/>
        <v>0.0035157733601662512</v>
      </c>
      <c r="Q39">
        <f t="shared" si="9"/>
        <v>0.003516985858741458</v>
      </c>
      <c r="R39" t="e">
        <f t="shared" si="5"/>
        <v>#DIV/0!</v>
      </c>
      <c r="S39" t="e">
        <f t="shared" si="6"/>
        <v>#DIV/0!</v>
      </c>
      <c r="T39">
        <f t="shared" si="7"/>
        <v>0.0035115162590749166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7.859999999999992</v>
      </c>
      <c r="O40" s="4">
        <f t="shared" si="3"/>
        <v>121.39691399999965</v>
      </c>
      <c r="P40">
        <f t="shared" si="4"/>
        <v>0.0035185070583903764</v>
      </c>
      <c r="Q40">
        <f t="shared" si="9"/>
        <v>0.003519638610568778</v>
      </c>
      <c r="R40" t="e">
        <f t="shared" si="5"/>
        <v>#DIV/0!</v>
      </c>
      <c r="S40" t="e">
        <f t="shared" si="6"/>
        <v>#DIV/0!</v>
      </c>
      <c r="T40">
        <f t="shared" si="7"/>
        <v>0.003514238727245242</v>
      </c>
    </row>
    <row r="41" spans="3:20" ht="12.75">
      <c r="C41" s="4">
        <f aca="true" t="shared" si="12" ref="C41:C46">((A41)^3)/4</f>
        <v>0</v>
      </c>
      <c r="D41" t="e">
        <f aca="true" t="shared" si="13" ref="D41:D46">(B41-($F$42*$H$42)*((1/($G$42*($G$42-1)))*($H$42/C41)^($G$42-1)+C41/($G$42*$H$42)-1/($G$42-1))-$I$42)^2</f>
        <v>#DIV/0!</v>
      </c>
      <c r="K41">
        <f>((H42*4)^(1/3))*0.5291772083</f>
        <v>0</v>
      </c>
      <c r="N41">
        <f t="shared" si="8"/>
        <v>7.869999999999992</v>
      </c>
      <c r="O41" s="4">
        <f t="shared" si="3"/>
        <v>121.86085074999963</v>
      </c>
      <c r="P41">
        <f t="shared" si="4"/>
        <v>0.0035206801784418563</v>
      </c>
      <c r="Q41">
        <f t="shared" si="9"/>
        <v>0.0035217282759547313</v>
      </c>
      <c r="R41" t="e">
        <f t="shared" si="5"/>
        <v>#DIV/0!</v>
      </c>
      <c r="S41" t="e">
        <f t="shared" si="6"/>
        <v>#DIV/0!</v>
      </c>
      <c r="T41">
        <f t="shared" si="7"/>
        <v>0.003516402154243161</v>
      </c>
    </row>
    <row r="42" spans="3:20" ht="12.75">
      <c r="C42" s="4">
        <f t="shared" si="12"/>
        <v>0</v>
      </c>
      <c r="D42" t="e">
        <f t="shared" si="13"/>
        <v>#DIV/0!</v>
      </c>
      <c r="H42" s="4"/>
      <c r="K42" s="10" t="s">
        <v>18</v>
      </c>
      <c r="N42">
        <f t="shared" si="8"/>
        <v>7.879999999999992</v>
      </c>
      <c r="O42" s="4">
        <f t="shared" si="3"/>
        <v>122.32596799999962</v>
      </c>
      <c r="P42">
        <f t="shared" si="4"/>
        <v>0.00352230301742077</v>
      </c>
      <c r="Q42">
        <f t="shared" si="9"/>
        <v>0.0035232655935127336</v>
      </c>
      <c r="R42" t="e">
        <f t="shared" si="5"/>
        <v>#DIV/0!</v>
      </c>
      <c r="S42" t="e">
        <f t="shared" si="6"/>
        <v>#DIV/0!</v>
      </c>
      <c r="T42">
        <f t="shared" si="7"/>
        <v>0.0035180168193983266</v>
      </c>
    </row>
    <row r="43" spans="3:20" ht="12.75">
      <c r="C43" s="4">
        <f t="shared" si="12"/>
        <v>0</v>
      </c>
      <c r="D43" t="e">
        <f t="shared" si="13"/>
        <v>#DIV/0!</v>
      </c>
      <c r="K43">
        <f>F42*(-14710.5013544)</f>
        <v>0</v>
      </c>
      <c r="N43">
        <f t="shared" si="8"/>
        <v>7.889999999999992</v>
      </c>
      <c r="O43" s="4">
        <f t="shared" si="3"/>
        <v>122.79226724999961</v>
      </c>
      <c r="P43">
        <f t="shared" si="4"/>
        <v>0.003523385645268754</v>
      </c>
      <c r="Q43">
        <f t="shared" si="9"/>
        <v>0.00352426105749633</v>
      </c>
      <c r="R43" t="e">
        <f t="shared" si="5"/>
        <v>#DIV/0!</v>
      </c>
      <c r="S43" t="e">
        <f t="shared" si="6"/>
        <v>#DIV/0!</v>
      </c>
      <c r="T43">
        <f t="shared" si="7"/>
        <v>0.003519092775082576</v>
      </c>
    </row>
    <row r="44" spans="3:20" ht="12.75">
      <c r="C44" s="4">
        <f t="shared" si="12"/>
        <v>0</v>
      </c>
      <c r="D44" t="e">
        <f t="shared" si="13"/>
        <v>#DIV/0!</v>
      </c>
      <c r="N44">
        <f t="shared" si="8"/>
        <v>7.8999999999999915</v>
      </c>
      <c r="O44" s="4">
        <f t="shared" si="3"/>
        <v>123.25974999999961</v>
      </c>
      <c r="P44">
        <f t="shared" si="4"/>
        <v>0.0035239379100229333</v>
      </c>
      <c r="Q44">
        <f t="shared" si="9"/>
        <v>0.0035247249236218686</v>
      </c>
      <c r="R44" t="e">
        <f t="shared" si="5"/>
        <v>#DIV/0!</v>
      </c>
      <c r="S44" t="e">
        <f t="shared" si="6"/>
        <v>#DIV/0!</v>
      </c>
      <c r="T44">
        <f t="shared" si="7"/>
        <v>0.0035196398519634483</v>
      </c>
    </row>
    <row r="45" spans="3:20" ht="12.75">
      <c r="C45" s="4">
        <f t="shared" si="12"/>
        <v>0</v>
      </c>
      <c r="D45" t="e">
        <f t="shared" si="13"/>
        <v>#DIV/0!</v>
      </c>
      <c r="N45">
        <f t="shared" si="8"/>
        <v>7.909999999999991</v>
      </c>
      <c r="O45" s="4">
        <f t="shared" si="3"/>
        <v>123.72841774999958</v>
      </c>
      <c r="P45">
        <f t="shared" si="4"/>
        <v>0.0035239694429418803</v>
      </c>
      <c r="Q45">
        <f t="shared" si="9"/>
        <v>0.003524667214745302</v>
      </c>
      <c r="R45" t="e">
        <f t="shared" si="5"/>
        <v>#DIV/0!</v>
      </c>
      <c r="S45" t="e">
        <f t="shared" si="6"/>
        <v>#DIV/0!</v>
      </c>
      <c r="T45">
        <f t="shared" si="7"/>
        <v>0.0035196676641296946</v>
      </c>
    </row>
    <row r="46" spans="3:20" ht="12.75">
      <c r="C46" s="4">
        <f t="shared" si="12"/>
        <v>0</v>
      </c>
      <c r="D46" t="e">
        <f t="shared" si="13"/>
        <v>#DIV/0!</v>
      </c>
      <c r="N46">
        <f t="shared" si="8"/>
        <v>7.919999999999991</v>
      </c>
      <c r="O46" s="4">
        <f t="shared" si="3"/>
        <v>124.19827199999958</v>
      </c>
      <c r="P46">
        <f t="shared" si="4"/>
        <v>0.0035234896635069094</v>
      </c>
      <c r="Q46">
        <f t="shared" si="9"/>
        <v>0.0035240977263969577</v>
      </c>
      <c r="R46" t="e">
        <f t="shared" si="5"/>
        <v>#DIV/0!</v>
      </c>
      <c r="S46" t="e">
        <f t="shared" si="6"/>
        <v>#DIV/0!</v>
      </c>
      <c r="T46">
        <f t="shared" si="7"/>
        <v>0.003519185614091992</v>
      </c>
    </row>
    <row r="47" spans="3:20" ht="12.75">
      <c r="C47" s="4"/>
      <c r="D47" s="10" t="s">
        <v>8</v>
      </c>
      <c r="N47">
        <f t="shared" si="8"/>
        <v>7.929999999999991</v>
      </c>
      <c r="O47" s="4">
        <f t="shared" si="3"/>
        <v>124.66931424999956</v>
      </c>
      <c r="P47">
        <f t="shared" si="4"/>
        <v>0.003522507784301881</v>
      </c>
      <c r="Q47">
        <f t="shared" si="9"/>
        <v>0.0035230260321780023</v>
      </c>
      <c r="R47" t="e">
        <f t="shared" si="5"/>
        <v>#DIV/0!</v>
      </c>
      <c r="S47" t="e">
        <f t="shared" si="6"/>
        <v>#DIV/0!</v>
      </c>
      <c r="T47">
        <f t="shared" si="7"/>
        <v>0.003518202897662117</v>
      </c>
    </row>
    <row r="48" spans="3:20" ht="12.75">
      <c r="C48" s="4"/>
      <c r="D48" t="e">
        <f>SUM(D41:D46)</f>
        <v>#DIV/0!</v>
      </c>
      <c r="N48">
        <f t="shared" si="8"/>
        <v>7.939999999999991</v>
      </c>
      <c r="O48" s="4">
        <f t="shared" si="3"/>
        <v>125.14154599999955</v>
      </c>
      <c r="P48">
        <f t="shared" si="4"/>
        <v>0.003521032815774593</v>
      </c>
      <c r="Q48">
        <f t="shared" si="9"/>
        <v>0.003521461489022224</v>
      </c>
      <c r="R48" t="e">
        <f t="shared" si="5"/>
        <v>#DIV/0!</v>
      </c>
      <c r="S48" t="e">
        <f t="shared" si="6"/>
        <v>#DIV/0!</v>
      </c>
      <c r="T48">
        <f t="shared" si="7"/>
        <v>0.0035167285087136257</v>
      </c>
    </row>
    <row r="49" spans="3:20" ht="12.75">
      <c r="C49" s="4"/>
      <c r="N49">
        <f t="shared" si="8"/>
        <v>7.94999999999999</v>
      </c>
      <c r="O49" s="4">
        <f t="shared" si="3"/>
        <v>125.61496874999953</v>
      </c>
      <c r="P49">
        <f t="shared" si="4"/>
        <v>0.003519073570882813</v>
      </c>
      <c r="Q49">
        <f t="shared" si="9"/>
        <v>0.0035194132423266456</v>
      </c>
      <c r="R49" t="e">
        <f t="shared" si="5"/>
        <v>#DIV/0!</v>
      </c>
      <c r="S49" t="e">
        <f t="shared" si="6"/>
        <v>#DIV/0!</v>
      </c>
      <c r="T49">
        <f t="shared" si="7"/>
        <v>0.003514771243827094</v>
      </c>
    </row>
    <row r="50" spans="3:20" ht="12.75">
      <c r="C50" s="4"/>
      <c r="N50">
        <f t="shared" si="8"/>
        <v>7.95999999999999</v>
      </c>
      <c r="O50" s="4">
        <f t="shared" si="3"/>
        <v>126.08958399999953</v>
      </c>
      <c r="P50">
        <f t="shared" si="4"/>
        <v>0.0035166386696278635</v>
      </c>
      <c r="Q50">
        <f t="shared" si="9"/>
        <v>0.003516890230954432</v>
      </c>
      <c r="R50" t="e">
        <f t="shared" si="5"/>
        <v>#DIV/0!</v>
      </c>
      <c r="S50" t="e">
        <f t="shared" si="6"/>
        <v>#DIV/0!</v>
      </c>
      <c r="T50">
        <f t="shared" si="7"/>
        <v>0.00351233970682285</v>
      </c>
    </row>
    <row r="51" spans="14:20" ht="12.75">
      <c r="N51">
        <f t="shared" si="8"/>
        <v>7.96999999999999</v>
      </c>
      <c r="O51" s="4">
        <f t="shared" si="3"/>
        <v>126.56539324999953</v>
      </c>
      <c r="P51">
        <f t="shared" si="4"/>
        <v>0.0035137365434786154</v>
      </c>
      <c r="Q51">
        <f t="shared" si="9"/>
        <v>0.0035139011921133754</v>
      </c>
      <c r="R51" t="e">
        <f t="shared" si="5"/>
        <v>#DIV/0!</v>
      </c>
      <c r="S51" t="e">
        <f t="shared" si="6"/>
        <v>#DIV/0!</v>
      </c>
      <c r="T51">
        <f t="shared" si="7"/>
        <v>0.0035094423131840488</v>
      </c>
    </row>
    <row r="52" spans="14:20" ht="12.75">
      <c r="N52">
        <f t="shared" si="8"/>
        <v>7.97999999999999</v>
      </c>
      <c r="O52" s="4">
        <f t="shared" si="3"/>
        <v>127.04239799999951</v>
      </c>
      <c r="P52">
        <f t="shared" si="4"/>
        <v>0.0035103754396886887</v>
      </c>
      <c r="Q52">
        <f aca="true" t="shared" si="14" ref="Q52:Q104">($F$24*$H$24)*((1/($G$24*($G$24-1)))*($H$24/O52)^($G$24-1)+O52/($G$24*$H$24)-1/($G$24-1))+$I$24</f>
        <v>0.0035104546661132484</v>
      </c>
      <c r="R52" t="e">
        <f t="shared" si="5"/>
        <v>#DIV/0!</v>
      </c>
      <c r="S52" t="e">
        <f t="shared" si="6"/>
        <v>#DIV/0!</v>
      </c>
      <c r="T52">
        <f t="shared" si="7"/>
        <v>0.0035060872943729073</v>
      </c>
    </row>
    <row r="53" spans="14:20" ht="12.75">
      <c r="N53">
        <f t="shared" si="8"/>
        <v>7.9899999999999896</v>
      </c>
      <c r="O53" s="4">
        <f t="shared" si="3"/>
        <v>127.5205997499995</v>
      </c>
      <c r="P53">
        <f t="shared" si="4"/>
        <v>0.003506563425509555</v>
      </c>
      <c r="Q53">
        <f t="shared" si="14"/>
        <v>0.003506559001005157</v>
      </c>
      <c r="R53" t="e">
        <f t="shared" si="5"/>
        <v>#DIV/0!</v>
      </c>
      <c r="S53" t="e">
        <f t="shared" si="6"/>
        <v>#DIV/0!</v>
      </c>
      <c r="T53">
        <f t="shared" si="7"/>
        <v>0.003502282702042757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7.999999999999989</v>
      </c>
      <c r="O54" s="4">
        <f t="shared" si="3"/>
        <v>127.99999999999949</v>
      </c>
      <c r="P54">
        <f t="shared" si="4"/>
        <v>0.0035023083923021833</v>
      </c>
      <c r="Q54">
        <f t="shared" si="14"/>
        <v>0.003502222357105966</v>
      </c>
      <c r="R54" t="e">
        <f t="shared" si="5"/>
        <v>#DIV/0!</v>
      </c>
      <c r="S54" t="e">
        <f t="shared" si="6"/>
        <v>#DIV/0!</v>
      </c>
      <c r="T54">
        <f t="shared" si="7"/>
        <v>0.003498036412148616</v>
      </c>
    </row>
    <row r="55" spans="1:20" ht="18">
      <c r="A55" s="3" t="s">
        <v>19</v>
      </c>
      <c r="C55" s="4"/>
      <c r="N55">
        <f t="shared" si="8"/>
        <v>8.00999999999999</v>
      </c>
      <c r="O55" s="4">
        <f t="shared" si="3"/>
        <v>128.4806002499995</v>
      </c>
      <c r="P55">
        <f t="shared" si="4"/>
        <v>0.003497618059549787</v>
      </c>
      <c r="Q55">
        <f t="shared" si="14"/>
        <v>0.0034974527114107817</v>
      </c>
      <c r="R55" t="e">
        <f t="shared" si="5"/>
        <v>#DIV/0!</v>
      </c>
      <c r="S55" t="e">
        <f t="shared" si="6"/>
        <v>#DIV/0!</v>
      </c>
      <c r="T55">
        <f t="shared" si="7"/>
        <v>0.0034933561289587963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8.019999999999989</v>
      </c>
      <c r="O56" s="4">
        <f t="shared" si="3"/>
        <v>128.96240199999946</v>
      </c>
      <c r="P56">
        <f t="shared" si="4"/>
        <v>0.003492499978774184</v>
      </c>
      <c r="Q56">
        <f t="shared" si="14"/>
        <v>0.0034922578618964</v>
      </c>
      <c r="R56" t="e">
        <f t="shared" si="5"/>
        <v>#DIV/0!</v>
      </c>
      <c r="S56" t="e">
        <f t="shared" si="6"/>
        <v>#DIV/0!</v>
      </c>
      <c r="T56">
        <f t="shared" si="7"/>
        <v>0.0034882493889700785</v>
      </c>
    </row>
    <row r="57" spans="1:20" ht="12.75">
      <c r="A57">
        <v>7.58</v>
      </c>
      <c r="B57" s="13">
        <v>0.00278924123125534</v>
      </c>
      <c r="C57" s="4">
        <f aca="true" t="shared" si="15" ref="C57:C62">((A57)^3)/4</f>
        <v>108.879878</v>
      </c>
      <c r="D57" t="e">
        <f aca="true" t="shared" si="16" ref="D57:D62">(B57-($F$58*$H$58)*((1/($G$58*($G$58-1)))*($H$58/C57)^($G$58-1)+C57/($G$58*$H$58)-1/($G$58-1))-$I$58)^2</f>
        <v>#DIV/0!</v>
      </c>
      <c r="K57" s="11" t="s">
        <v>10</v>
      </c>
      <c r="N57">
        <f t="shared" si="8"/>
        <v>8.029999999999989</v>
      </c>
      <c r="O57" s="4">
        <f t="shared" si="3"/>
        <v>129.44540674999945</v>
      </c>
      <c r="P57">
        <f t="shared" si="4"/>
        <v>0.0034869615373581877</v>
      </c>
      <c r="Q57">
        <f t="shared" si="14"/>
        <v>0.00348664543171855</v>
      </c>
      <c r="R57" t="e">
        <f t="shared" si="5"/>
        <v>#DIV/0!</v>
      </c>
      <c r="S57" t="e">
        <f t="shared" si="6"/>
        <v>#DIV/0!</v>
      </c>
      <c r="T57">
        <f t="shared" si="7"/>
        <v>0.003482723564728879</v>
      </c>
    </row>
    <row r="58" spans="1:20" ht="12.75">
      <c r="A58">
        <v>7.75</v>
      </c>
      <c r="B58" s="13">
        <v>0.00284540376560471</v>
      </c>
      <c r="C58" s="4">
        <f t="shared" si="15"/>
        <v>116.37109375</v>
      </c>
      <c r="D58" t="e">
        <f t="shared" si="16"/>
        <v>#DIV/0!</v>
      </c>
      <c r="H58" s="4"/>
      <c r="K58">
        <f>((H58*4)^(1/3))*0.5291772083</f>
        <v>0</v>
      </c>
      <c r="N58">
        <f t="shared" si="8"/>
        <v>8.039999999999988</v>
      </c>
      <c r="O58" s="4">
        <f t="shared" si="3"/>
        <v>129.92961599999944</v>
      </c>
      <c r="P58">
        <f t="shared" si="4"/>
        <v>0.0034810099622764063</v>
      </c>
      <c r="Q58">
        <f t="shared" si="14"/>
        <v>0.0034806228733056627</v>
      </c>
      <c r="R58" t="e">
        <f t="shared" si="5"/>
        <v>#DIV/0!</v>
      </c>
      <c r="S58" t="e">
        <f t="shared" si="6"/>
        <v>#DIV/0!</v>
      </c>
      <c r="T58">
        <f t="shared" si="7"/>
        <v>0.003476785868560783</v>
      </c>
    </row>
    <row r="59" spans="1:20" ht="12.75">
      <c r="A59">
        <v>7.92</v>
      </c>
      <c r="B59" s="13">
        <v>0.00255756301039866</v>
      </c>
      <c r="C59" s="4">
        <f t="shared" si="15"/>
        <v>124.19827199999999</v>
      </c>
      <c r="D59" t="e">
        <f t="shared" si="16"/>
        <v>#DIV/0!</v>
      </c>
      <c r="K59" s="10" t="s">
        <v>18</v>
      </c>
      <c r="N59">
        <f t="shared" si="8"/>
        <v>8.049999999999988</v>
      </c>
      <c r="O59" s="4">
        <f t="shared" si="3"/>
        <v>130.41503124999943</v>
      </c>
      <c r="P59">
        <f t="shared" si="4"/>
        <v>0.003474652323736748</v>
      </c>
      <c r="Q59">
        <f t="shared" si="14"/>
        <v>0.003474197472351867</v>
      </c>
      <c r="R59" t="e">
        <f t="shared" si="5"/>
        <v>#DIV/0!</v>
      </c>
      <c r="S59" t="e">
        <f t="shared" si="6"/>
        <v>#DIV/0!</v>
      </c>
      <c r="T59">
        <f t="shared" si="7"/>
        <v>0.0034704433562107377</v>
      </c>
    </row>
    <row r="60" spans="1:20" ht="12.75">
      <c r="A60">
        <v>8.09</v>
      </c>
      <c r="B60" s="13">
        <v>0.00273933009376037</v>
      </c>
      <c r="C60" s="4">
        <f t="shared" si="15"/>
        <v>132.36878224999998</v>
      </c>
      <c r="D60" t="e">
        <f t="shared" si="16"/>
        <v>#DIV/0!</v>
      </c>
      <c r="K60">
        <f>F58*(-14710.5013544)</f>
        <v>0</v>
      </c>
      <c r="N60">
        <f t="shared" si="8"/>
        <v>8.059999999999988</v>
      </c>
      <c r="O60" s="4">
        <f t="shared" si="3"/>
        <v>130.9016539999994</v>
      </c>
      <c r="P60">
        <f t="shared" si="4"/>
        <v>0.0034678955387348843</v>
      </c>
      <c r="Q60">
        <f t="shared" si="14"/>
        <v>0.003467376351711791</v>
      </c>
      <c r="R60" t="e">
        <f t="shared" si="5"/>
        <v>#DIV/0!</v>
      </c>
      <c r="S60" t="e">
        <f t="shared" si="6"/>
        <v>#DIV/0!</v>
      </c>
      <c r="T60">
        <f t="shared" si="7"/>
        <v>0.00346370293039618</v>
      </c>
    </row>
    <row r="61" spans="1:20" ht="12.75">
      <c r="A61">
        <v>8.26</v>
      </c>
      <c r="B61" s="13">
        <v>0.00265414731101998</v>
      </c>
      <c r="C61" s="4">
        <f t="shared" si="15"/>
        <v>140.88999399999997</v>
      </c>
      <c r="D61" t="e">
        <f t="shared" si="16"/>
        <v>#DIV/0!</v>
      </c>
      <c r="N61">
        <f t="shared" si="8"/>
        <v>8.069999999999988</v>
      </c>
      <c r="O61" s="4">
        <f t="shared" si="3"/>
        <v>131.38948574999938</v>
      </c>
      <c r="P61">
        <f t="shared" si="4"/>
        <v>0.0034607463745238466</v>
      </c>
      <c r="Q61">
        <f t="shared" si="14"/>
        <v>0.0034601664751997127</v>
      </c>
      <c r="R61" t="e">
        <f t="shared" si="5"/>
        <v>#DIV/0!</v>
      </c>
      <c r="S61" t="e">
        <f t="shared" si="6"/>
        <v>#DIV/0!</v>
      </c>
      <c r="T61">
        <f t="shared" si="7"/>
        <v>0.003456571344275261</v>
      </c>
    </row>
    <row r="62" spans="1:20" ht="12.75">
      <c r="A62">
        <v>8.43</v>
      </c>
      <c r="B62" s="13">
        <v>0.00264586783700337</v>
      </c>
      <c r="C62" s="4">
        <f t="shared" si="15"/>
        <v>149.76927675</v>
      </c>
      <c r="D62" t="e">
        <f t="shared" si="16"/>
        <v>#DIV/0!</v>
      </c>
      <c r="N62">
        <f t="shared" si="8"/>
        <v>8.079999999999988</v>
      </c>
      <c r="O62" s="4">
        <f t="shared" si="3"/>
        <v>131.8785279999994</v>
      </c>
      <c r="P62">
        <f t="shared" si="4"/>
        <v>0.003453211452000893</v>
      </c>
      <c r="Q62">
        <f t="shared" si="14"/>
        <v>0.0034525746512955283</v>
      </c>
      <c r="R62" t="e">
        <f t="shared" si="5"/>
        <v>#DIV/0!</v>
      </c>
      <c r="S62" t="e">
        <f t="shared" si="6"/>
        <v>#DIV/0!</v>
      </c>
      <c r="T62">
        <f t="shared" si="7"/>
        <v>0.0034490552048322947</v>
      </c>
    </row>
    <row r="63" spans="3:20" ht="12.75">
      <c r="C63" s="4"/>
      <c r="D63" s="10" t="s">
        <v>8</v>
      </c>
      <c r="N63">
        <f t="shared" si="8"/>
        <v>8.089999999999987</v>
      </c>
      <c r="O63" s="4">
        <f t="shared" si="3"/>
        <v>132.36878224999938</v>
      </c>
      <c r="P63">
        <f t="shared" si="4"/>
        <v>0.0034452972490137137</v>
      </c>
      <c r="Q63">
        <f t="shared" si="14"/>
        <v>0.003444607536759919</v>
      </c>
      <c r="R63" t="e">
        <f t="shared" si="5"/>
        <v>#DIV/0!</v>
      </c>
      <c r="S63" t="e">
        <f t="shared" si="6"/>
        <v>#DIV/0!</v>
      </c>
      <c r="T63">
        <f t="shared" si="7"/>
        <v>0.0034411609761825454</v>
      </c>
    </row>
    <row r="64" spans="3:20" ht="12.75">
      <c r="C64" s="4"/>
      <c r="D64" t="e">
        <f>SUM(D57:D62)</f>
        <v>#DIV/0!</v>
      </c>
      <c r="N64">
        <f t="shared" si="8"/>
        <v>8.099999999999987</v>
      </c>
      <c r="O64" s="4">
        <f t="shared" si="3"/>
        <v>132.86024999999935</v>
      </c>
      <c r="P64">
        <f t="shared" si="4"/>
        <v>0.00343701010358799</v>
      </c>
      <c r="Q64">
        <f t="shared" si="14"/>
        <v>0.0034362716401610603</v>
      </c>
      <c r="R64" t="e">
        <f t="shared" si="5"/>
        <v>#DIV/0!</v>
      </c>
      <c r="S64" t="e">
        <f t="shared" si="6"/>
        <v>#DIV/0!</v>
      </c>
      <c r="T64">
        <f t="shared" si="7"/>
        <v>0.0034328949827983186</v>
      </c>
    </row>
    <row r="65" spans="3:20" ht="12.75">
      <c r="C65" s="4"/>
      <c r="N65">
        <f t="shared" si="8"/>
        <v>8.109999999999987</v>
      </c>
      <c r="O65" s="4">
        <f t="shared" si="3"/>
        <v>133.35293274999938</v>
      </c>
      <c r="P65">
        <f t="shared" si="4"/>
        <v>0.0034283562170782725</v>
      </c>
      <c r="Q65">
        <f t="shared" si="14"/>
        <v>0.0034275733253151482</v>
      </c>
      <c r="R65" t="e">
        <f t="shared" si="5"/>
        <v>#DIV/0!</v>
      </c>
      <c r="S65" t="e">
        <f t="shared" si="6"/>
        <v>#DIV/0!</v>
      </c>
      <c r="T65">
        <f t="shared" si="7"/>
        <v>0.0034242634126583514</v>
      </c>
    </row>
    <row r="66" spans="3:20" ht="12.75">
      <c r="C66" s="4"/>
      <c r="N66">
        <f t="shared" si="8"/>
        <v>8.119999999999987</v>
      </c>
      <c r="O66" s="4">
        <f t="shared" si="3"/>
        <v>133.84683199999935</v>
      </c>
      <c r="P66">
        <f t="shared" si="4"/>
        <v>0.0034193416572441022</v>
      </c>
      <c r="Q66">
        <f t="shared" si="14"/>
        <v>0.003418518814642944</v>
      </c>
      <c r="R66" t="e">
        <f t="shared" si="5"/>
        <v>#DIV/0!</v>
      </c>
      <c r="S66" t="e">
        <f t="shared" si="6"/>
        <v>#DIV/0!</v>
      </c>
      <c r="T66">
        <f t="shared" si="7"/>
        <v>0.003415272320322436</v>
      </c>
    </row>
    <row r="67" spans="14:20" ht="12.75">
      <c r="N67">
        <f t="shared" si="8"/>
        <v>8.129999999999987</v>
      </c>
      <c r="O67" s="4">
        <f t="shared" si="3"/>
        <v>134.34194924999932</v>
      </c>
      <c r="P67">
        <f t="shared" si="4"/>
        <v>0.003409972361253215</v>
      </c>
      <c r="Q67">
        <f t="shared" si="14"/>
        <v>0.0034091141924444783</v>
      </c>
      <c r="R67" t="e">
        <f t="shared" si="5"/>
        <v>#DIV/0!</v>
      </c>
      <c r="S67" t="e">
        <f t="shared" si="6"/>
        <v>#DIV/0!</v>
      </c>
      <c r="T67">
        <f t="shared" si="7"/>
        <v>0.0034059276299330883</v>
      </c>
    </row>
    <row r="68" spans="14:20" ht="12.75">
      <c r="N68">
        <f t="shared" si="8"/>
        <v>8.139999999999986</v>
      </c>
      <c r="O68" s="4">
        <f t="shared" si="3"/>
        <v>134.83828599999933</v>
      </c>
      <c r="P68">
        <f t="shared" si="4"/>
        <v>0.00340025413861366</v>
      </c>
      <c r="Q68">
        <f t="shared" si="14"/>
        <v>0.0033993654080940266</v>
      </c>
      <c r="R68" t="e">
        <f t="shared" si="5"/>
        <v>#DIV/0!</v>
      </c>
      <c r="S68" t="e">
        <f t="shared" si="6"/>
        <v>#DIV/0!</v>
      </c>
      <c r="T68">
        <f t="shared" si="7"/>
        <v>0.003396235138146128</v>
      </c>
    </row>
    <row r="69" spans="14:20" ht="12.75">
      <c r="N69">
        <f t="shared" si="8"/>
        <v>8.149999999999986</v>
      </c>
      <c r="O69" s="4">
        <f aca="true" t="shared" si="17" ref="O69:O104">((N69)^3)/4</f>
        <v>135.3358437499993</v>
      </c>
      <c r="P69">
        <f aca="true" t="shared" si="18" ref="P69:P104">($F$6*$H$6)*((1/($G$6*($G$6-1)))*($H$6/O69)^($G$6-1)+O69/($G$6*$H$6)-1/($G$6-1))+$I$6</f>
        <v>0.003390192674036611</v>
      </c>
      <c r="Q69">
        <f t="shared" si="14"/>
        <v>0.003389278279157388</v>
      </c>
      <c r="R69" t="e">
        <f aca="true" t="shared" si="19" ref="R69:R104">($F$42*$H$42)*((1/($G$42*($G$42-1)))*($H$42/O69)^($G$42-1)+O69/($G$42*$H$42)-1/($G$42-1))+$I$42</f>
        <v>#DIV/0!</v>
      </c>
      <c r="S69" t="e">
        <f aca="true" t="shared" si="20" ref="S69:S104">($F$58*$H$58)*((1/($G$58*($G$58-1)))*($H$58/O69)^($G$58-1)+O69/($G$58*$H$58)-1/($G$58-1))+$I$58</f>
        <v>#DIV/0!</v>
      </c>
      <c r="T69">
        <f aca="true" t="shared" si="21" ref="T69:T104">($F$77*$H$77)*((1/($G$77*($G$77-1)))*($H$77/O69)^($G$77-1)+O69/($G$77*$H$77)-1/($G$77-1))+$I$77</f>
        <v>0.003386200516991923</v>
      </c>
    </row>
    <row r="70" spans="14:20" ht="12.75">
      <c r="N70">
        <f>N69+0.01</f>
        <v>8.159999999999986</v>
      </c>
      <c r="O70" s="4">
        <f t="shared" si="17"/>
        <v>135.8346239999993</v>
      </c>
      <c r="P70">
        <f t="shared" si="18"/>
        <v>0.0033797935302315543</v>
      </c>
      <c r="Q70">
        <f t="shared" si="14"/>
        <v>0.0033788584944334276</v>
      </c>
      <c r="R70" t="e">
        <f t="shared" si="19"/>
        <v>#DIV/0!</v>
      </c>
      <c r="S70" t="e">
        <f t="shared" si="20"/>
        <v>#DIV/0!</v>
      </c>
      <c r="T70">
        <f t="shared" si="21"/>
        <v>0.0033758293166690086</v>
      </c>
    </row>
    <row r="71" spans="14:20" ht="12.75">
      <c r="N71">
        <f aca="true" t="shared" si="22" ref="N71:N104">N70+0.01</f>
        <v>8.169999999999986</v>
      </c>
      <c r="O71" s="4">
        <f t="shared" si="17"/>
        <v>136.33462824999927</v>
      </c>
      <c r="P71">
        <f t="shared" si="18"/>
        <v>0.003369062150635574</v>
      </c>
      <c r="Q71">
        <f t="shared" si="14"/>
        <v>0.003368111616921843</v>
      </c>
      <c r="R71" t="e">
        <f t="shared" si="19"/>
        <v>#DIV/0!</v>
      </c>
      <c r="S71" t="e">
        <f t="shared" si="20"/>
        <v>#DIV/0!</v>
      </c>
      <c r="T71">
        <f t="shared" si="21"/>
        <v>0.00336512696827177</v>
      </c>
    </row>
    <row r="72" spans="14:20" ht="12.75">
      <c r="N72">
        <f t="shared" si="22"/>
        <v>8.179999999999986</v>
      </c>
      <c r="O72" s="4">
        <f t="shared" si="17"/>
        <v>136.83585799999926</v>
      </c>
      <c r="P72">
        <f t="shared" si="18"/>
        <v>0.0033580038620783276</v>
      </c>
      <c r="Q72">
        <f t="shared" si="14"/>
        <v>0.003357043086719001</v>
      </c>
      <c r="R72" t="e">
        <f t="shared" si="19"/>
        <v>#DIV/0!</v>
      </c>
      <c r="S72" t="e">
        <f t="shared" si="20"/>
        <v>#DIV/0!</v>
      </c>
      <c r="T72">
        <f t="shared" si="21"/>
        <v>0.0033540987864538237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8.189999999999985</v>
      </c>
      <c r="O73" s="4">
        <f t="shared" si="17"/>
        <v>137.33831474999926</v>
      </c>
      <c r="P73">
        <f t="shared" si="18"/>
        <v>0.0033466238773843344</v>
      </c>
      <c r="Q73">
        <f t="shared" si="14"/>
        <v>0.003345658223843713</v>
      </c>
      <c r="R73" t="e">
        <f t="shared" si="19"/>
        <v>#DIV/0!</v>
      </c>
      <c r="S73" t="e">
        <f t="shared" si="20"/>
        <v>#DIV/0!</v>
      </c>
      <c r="T73">
        <f t="shared" si="21"/>
        <v>0.0033427499720286966</v>
      </c>
    </row>
    <row r="74" spans="1:20" ht="18">
      <c r="A74" s="3" t="s">
        <v>17</v>
      </c>
      <c r="C74" s="4"/>
      <c r="N74">
        <f t="shared" si="22"/>
        <v>8.199999999999985</v>
      </c>
      <c r="O74" s="4">
        <f t="shared" si="17"/>
        <v>137.84199999999925</v>
      </c>
      <c r="P74">
        <f t="shared" si="18"/>
        <v>0.0033349272979141128</v>
      </c>
      <c r="Q74">
        <f t="shared" si="14"/>
        <v>0.0033339622309946724</v>
      </c>
      <c r="R74" t="e">
        <f t="shared" si="19"/>
        <v>#DIV/0!</v>
      </c>
      <c r="S74" t="e">
        <f t="shared" si="20"/>
        <v>#DIV/0!</v>
      </c>
      <c r="T74">
        <f t="shared" si="21"/>
        <v>0.0033310856145093264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8.209999999999985</v>
      </c>
      <c r="O75" s="4">
        <f t="shared" si="17"/>
        <v>138.34691524999926</v>
      </c>
      <c r="P75">
        <f t="shared" si="18"/>
        <v>0.003322919116045658</v>
      </c>
      <c r="Q75">
        <f t="shared" si="14"/>
        <v>0.0033219601962413445</v>
      </c>
      <c r="R75" t="e">
        <f t="shared" si="19"/>
        <v>#DIV/0!</v>
      </c>
      <c r="S75" t="e">
        <f t="shared" si="20"/>
        <v>#DIV/0!</v>
      </c>
      <c r="T75">
        <f t="shared" si="21"/>
        <v>0.003319110694587927</v>
      </c>
    </row>
    <row r="76" spans="1:20" ht="12.75">
      <c r="A76" s="12">
        <v>7.58</v>
      </c>
      <c r="B76" s="13">
        <v>0.00317598786133999</v>
      </c>
      <c r="C76" s="4">
        <f aca="true" t="shared" si="23" ref="C76:C81">((A76)^3)/4</f>
        <v>108.879878</v>
      </c>
      <c r="D76">
        <f aca="true" t="shared" si="24" ref="D76:D81">(B76-($F$77*$H$77)*((1/($G$77*($G$77-1)))*($H$77/C76)^($G$77-1)+C76/($G$77*$H$77)-1/($G$77-1))-$I$77)^2</f>
        <v>3.4801666591029586E-11</v>
      </c>
      <c r="K76" s="11" t="s">
        <v>10</v>
      </c>
      <c r="N76">
        <f t="shared" si="22"/>
        <v>8.219999999999985</v>
      </c>
      <c r="O76" s="4">
        <f t="shared" si="17"/>
        <v>138.8530619999992</v>
      </c>
      <c r="P76">
        <f t="shared" si="18"/>
        <v>0.0033106042175977696</v>
      </c>
      <c r="Q76">
        <f t="shared" si="14"/>
        <v>0.0033096570956499477</v>
      </c>
      <c r="R76" t="e">
        <f t="shared" si="19"/>
        <v>#DIV/0!</v>
      </c>
      <c r="S76" t="e">
        <f t="shared" si="20"/>
        <v>#DIV/0!</v>
      </c>
      <c r="T76">
        <f t="shared" si="21"/>
        <v>0.0033068300865576727</v>
      </c>
    </row>
    <row r="77" spans="1:20" ht="12.75">
      <c r="A77">
        <v>7.75</v>
      </c>
      <c r="B77" s="13">
        <v>0.00346446747889217</v>
      </c>
      <c r="C77" s="4">
        <f t="shared" si="23"/>
        <v>116.37109375</v>
      </c>
      <c r="D77">
        <f t="shared" si="24"/>
        <v>1.7843860946544047E-10</v>
      </c>
      <c r="F77">
        <v>-0.0002889784082994492</v>
      </c>
      <c r="G77">
        <v>5.814281791780771</v>
      </c>
      <c r="H77" s="4">
        <v>123.51892631694083</v>
      </c>
      <c r="I77">
        <v>0.0035197188044762415</v>
      </c>
      <c r="K77">
        <f>((H77*4)^(1/3))*0.5291772083</f>
        <v>4.183427984541173</v>
      </c>
      <c r="N77">
        <f t="shared" si="22"/>
        <v>8.229999999999984</v>
      </c>
      <c r="O77" s="4">
        <f t="shared" si="17"/>
        <v>139.3604417499992</v>
      </c>
      <c r="P77">
        <f t="shared" si="18"/>
        <v>0.003297987384196625</v>
      </c>
      <c r="Q77">
        <f t="shared" si="14"/>
        <v>0.0032970577958461897</v>
      </c>
      <c r="R77" t="e">
        <f t="shared" si="19"/>
        <v>#DIV/0!</v>
      </c>
      <c r="S77" t="e">
        <f t="shared" si="20"/>
        <v>#DIV/0!</v>
      </c>
      <c r="T77">
        <f t="shared" si="21"/>
        <v>0.0032942485606776255</v>
      </c>
    </row>
    <row r="78" spans="1:20" ht="12.75">
      <c r="A78">
        <v>7.92</v>
      </c>
      <c r="B78" s="13">
        <v>0.00352386456677322</v>
      </c>
      <c r="C78" s="4">
        <f t="shared" si="23"/>
        <v>124.19827199999999</v>
      </c>
      <c r="D78">
        <f t="shared" si="24"/>
        <v>2.1892598193185895E-11</v>
      </c>
      <c r="K78" s="10" t="s">
        <v>18</v>
      </c>
      <c r="N78">
        <f t="shared" si="22"/>
        <v>8.239999999999984</v>
      </c>
      <c r="O78" s="4">
        <f t="shared" si="17"/>
        <v>139.8690559999992</v>
      </c>
      <c r="P78">
        <f t="shared" si="18"/>
        <v>0.0032850732955870153</v>
      </c>
      <c r="Q78">
        <f t="shared" si="14"/>
        <v>0.0032841670565163634</v>
      </c>
      <c r="R78" t="e">
        <f t="shared" si="19"/>
        <v>#DIV/0!</v>
      </c>
      <c r="S78" t="e">
        <f t="shared" si="20"/>
        <v>#DIV/0!</v>
      </c>
      <c r="T78">
        <f t="shared" si="21"/>
        <v>0.0032813707854823337</v>
      </c>
    </row>
    <row r="79" spans="1:20" ht="12.75">
      <c r="A79">
        <v>8.09</v>
      </c>
      <c r="B79" s="13">
        <v>0.00343244599901027</v>
      </c>
      <c r="C79" s="4">
        <f t="shared" si="23"/>
        <v>132.36878224999998</v>
      </c>
      <c r="D79">
        <f t="shared" si="24"/>
        <v>7.595082711311383E-11</v>
      </c>
      <c r="K79">
        <f>F77*(-14710.5013544)</f>
        <v>4.251017266681404</v>
      </c>
      <c r="N79">
        <f t="shared" si="22"/>
        <v>8.249999999999984</v>
      </c>
      <c r="O79" s="4">
        <f t="shared" si="17"/>
        <v>140.37890624999918</v>
      </c>
      <c r="P79">
        <f t="shared" si="18"/>
        <v>0.003271866531889585</v>
      </c>
      <c r="Q79">
        <f t="shared" si="14"/>
        <v>0.003270989532848336</v>
      </c>
      <c r="R79" t="e">
        <f t="shared" si="19"/>
        <v>#DIV/0!</v>
      </c>
      <c r="S79" t="e">
        <f t="shared" si="20"/>
        <v>#DIV/0!</v>
      </c>
      <c r="T79">
        <f t="shared" si="21"/>
        <v>0.0032682013300374233</v>
      </c>
    </row>
    <row r="80" spans="1:20" ht="12.75">
      <c r="A80">
        <v>8.26</v>
      </c>
      <c r="B80" s="13">
        <v>0.0032413663709292</v>
      </c>
      <c r="C80" s="4">
        <f t="shared" si="23"/>
        <v>140.88999399999997</v>
      </c>
      <c r="D80">
        <f t="shared" si="24"/>
        <v>1.7897878281449776E-10</v>
      </c>
      <c r="N80">
        <f t="shared" si="22"/>
        <v>8.259999999999984</v>
      </c>
      <c r="O80" s="4">
        <f t="shared" si="17"/>
        <v>140.88999399999915</v>
      </c>
      <c r="P80">
        <f t="shared" si="18"/>
        <v>0.003258371575805429</v>
      </c>
      <c r="Q80">
        <f t="shared" si="14"/>
        <v>0.0032575297779139554</v>
      </c>
      <c r="R80" t="e">
        <f t="shared" si="19"/>
        <v>#DIV/0!</v>
      </c>
      <c r="S80" t="e">
        <f t="shared" si="20"/>
        <v>#DIV/0!</v>
      </c>
      <c r="T80">
        <f t="shared" si="21"/>
        <v>0.0032547446661425334</v>
      </c>
    </row>
    <row r="81" spans="1:20" ht="12.75">
      <c r="A81">
        <v>8.43</v>
      </c>
      <c r="B81" s="13">
        <v>0.00299585967988491</v>
      </c>
      <c r="C81" s="4">
        <f t="shared" si="23"/>
        <v>149.76927675</v>
      </c>
      <c r="D81">
        <f t="shared" si="24"/>
        <v>9.836818144455166E-11</v>
      </c>
      <c r="N81">
        <f t="shared" si="22"/>
        <v>8.269999999999984</v>
      </c>
      <c r="O81" s="4">
        <f t="shared" si="17"/>
        <v>141.40232074999915</v>
      </c>
      <c r="P81">
        <f t="shared" si="18"/>
        <v>0.0032445928147693003</v>
      </c>
      <c r="Q81">
        <f t="shared" si="14"/>
        <v>0.003243792244994363</v>
      </c>
      <c r="R81" t="e">
        <f t="shared" si="19"/>
        <v>#DIV/0!</v>
      </c>
      <c r="S81" t="e">
        <f t="shared" si="20"/>
        <v>#DIV/0!</v>
      </c>
      <c r="T81">
        <f t="shared" si="21"/>
        <v>0.0032410051704828816</v>
      </c>
    </row>
    <row r="82" spans="3:20" ht="12.75">
      <c r="C82" s="4"/>
      <c r="D82" s="10" t="s">
        <v>8</v>
      </c>
      <c r="N82">
        <f t="shared" si="22"/>
        <v>8.279999999999983</v>
      </c>
      <c r="O82" s="4">
        <f t="shared" si="17"/>
        <v>141.91588799999914</v>
      </c>
      <c r="P82">
        <f t="shared" si="18"/>
        <v>0.003230534543052711</v>
      </c>
      <c r="Q82">
        <f t="shared" si="14"/>
        <v>0.0032297812898496193</v>
      </c>
      <c r="R82" t="e">
        <f t="shared" si="19"/>
        <v>#DIV/0!</v>
      </c>
      <c r="S82" t="e">
        <f t="shared" si="20"/>
        <v>#DIV/0!</v>
      </c>
      <c r="T82">
        <f t="shared" si="21"/>
        <v>0.0032269871267307194</v>
      </c>
    </row>
    <row r="83" spans="3:20" ht="12.75">
      <c r="C83" s="4"/>
      <c r="D83">
        <f>SUM(D76:D81)</f>
        <v>5.884306656218191E-10</v>
      </c>
      <c r="N83">
        <f t="shared" si="22"/>
        <v>8.289999999999983</v>
      </c>
      <c r="O83" s="4">
        <f t="shared" si="17"/>
        <v>142.43069724999913</v>
      </c>
      <c r="P83">
        <f t="shared" si="18"/>
        <v>0.00321620096381815</v>
      </c>
      <c r="Q83">
        <f t="shared" si="14"/>
        <v>0.0032155011729340694</v>
      </c>
      <c r="R83" t="e">
        <f t="shared" si="19"/>
        <v>#DIV/0!</v>
      </c>
      <c r="S83" t="e">
        <f t="shared" si="20"/>
        <v>#DIV/0!</v>
      </c>
      <c r="T83">
        <f t="shared" si="21"/>
        <v>0.0032126947275978833</v>
      </c>
    </row>
    <row r="84" spans="3:20" ht="12.75">
      <c r="C84" s="4"/>
      <c r="N84">
        <f t="shared" si="22"/>
        <v>8.299999999999983</v>
      </c>
      <c r="O84" s="4">
        <f t="shared" si="17"/>
        <v>142.94674999999913</v>
      </c>
      <c r="P84">
        <f t="shared" si="18"/>
        <v>0.0032015961911255938</v>
      </c>
      <c r="Q84">
        <f t="shared" si="14"/>
        <v>0.0032009560615587837</v>
      </c>
      <c r="R84" t="e">
        <f t="shared" si="19"/>
        <v>#DIV/0!</v>
      </c>
      <c r="S84" t="e">
        <f t="shared" si="20"/>
        <v>#DIV/0!</v>
      </c>
      <c r="T84">
        <f t="shared" si="21"/>
        <v>0.00319813207684067</v>
      </c>
    </row>
    <row r="85" spans="3:20" ht="12.75">
      <c r="C85" s="4"/>
      <c r="N85">
        <f t="shared" si="22"/>
        <v>8.309999999999983</v>
      </c>
      <c r="O85" s="4">
        <f t="shared" si="17"/>
        <v>143.4640477499991</v>
      </c>
      <c r="P85">
        <f t="shared" si="18"/>
        <v>0.0031867242518924953</v>
      </c>
      <c r="Q85">
        <f t="shared" si="14"/>
        <v>0.0031861500320024285</v>
      </c>
      <c r="R85" t="e">
        <f t="shared" si="19"/>
        <v>#DIV/0!</v>
      </c>
      <c r="S85" t="e">
        <f t="shared" si="20"/>
        <v>#DIV/0!</v>
      </c>
      <c r="T85">
        <f t="shared" si="21"/>
        <v>0.0031833031912181717</v>
      </c>
    </row>
    <row r="86" spans="14:20" ht="12.75">
      <c r="N86">
        <f t="shared" si="22"/>
        <v>8.319999999999983</v>
      </c>
      <c r="O86" s="4">
        <f t="shared" si="17"/>
        <v>143.9825919999991</v>
      </c>
      <c r="P86">
        <f t="shared" si="18"/>
        <v>0.0031715890878083676</v>
      </c>
      <c r="Q86">
        <f t="shared" si="14"/>
        <v>0.0031710870715718213</v>
      </c>
      <c r="R86" t="e">
        <f t="shared" si="19"/>
        <v>#DIV/0!</v>
      </c>
      <c r="S86" t="e">
        <f t="shared" si="20"/>
        <v>#DIV/0!</v>
      </c>
      <c r="T86">
        <f t="shared" si="21"/>
        <v>0.0031682120024052202</v>
      </c>
    </row>
    <row r="87" spans="14:20" ht="12.75">
      <c r="N87">
        <f t="shared" si="22"/>
        <v>8.329999999999982</v>
      </c>
      <c r="O87" s="4">
        <f t="shared" si="17"/>
        <v>144.5023842499991</v>
      </c>
      <c r="P87">
        <f t="shared" si="18"/>
        <v>0.0031561945572050735</v>
      </c>
      <c r="Q87">
        <f t="shared" si="14"/>
        <v>0.003155771080613461</v>
      </c>
      <c r="R87" t="e">
        <f t="shared" si="19"/>
        <v>#DIV/0!</v>
      </c>
      <c r="S87" t="e">
        <f t="shared" si="20"/>
        <v>#DIV/0!</v>
      </c>
      <c r="T87">
        <f t="shared" si="21"/>
        <v>0.0031528623588610366</v>
      </c>
    </row>
    <row r="88" spans="14:20" ht="12.75">
      <c r="N88">
        <f t="shared" si="22"/>
        <v>8.339999999999982</v>
      </c>
      <c r="O88" s="4">
        <f t="shared" si="17"/>
        <v>145.02342599999906</v>
      </c>
      <c r="P88">
        <f t="shared" si="18"/>
        <v>0.0031405444368839018</v>
      </c>
      <c r="Q88">
        <f t="shared" si="14"/>
        <v>0.003140205874477238</v>
      </c>
      <c r="R88" t="e">
        <f t="shared" si="19"/>
        <v>#DIV/0!</v>
      </c>
      <c r="S88" t="e">
        <f t="shared" si="20"/>
        <v>#DIV/0!</v>
      </c>
      <c r="T88">
        <f t="shared" si="21"/>
        <v>0.0031372580276546724</v>
      </c>
    </row>
    <row r="89" spans="14:20" ht="12.75">
      <c r="N89">
        <f t="shared" si="22"/>
        <v>8.349999999999982</v>
      </c>
      <c r="O89" s="4">
        <f t="shared" si="17"/>
        <v>145.54571874999905</v>
      </c>
      <c r="P89">
        <f t="shared" si="18"/>
        <v>0.0031246424239004655</v>
      </c>
      <c r="Q89">
        <f t="shared" si="14"/>
        <v>0.003124395185433518</v>
      </c>
      <c r="R89" t="e">
        <f t="shared" si="19"/>
        <v>#DIV/0!</v>
      </c>
      <c r="S89" t="e">
        <f t="shared" si="20"/>
        <v>#DIV/0!</v>
      </c>
      <c r="T89">
        <f t="shared" si="21"/>
        <v>0.0031214026962482775</v>
      </c>
    </row>
    <row r="90" spans="14:20" ht="12.75">
      <c r="N90">
        <f t="shared" si="22"/>
        <v>8.359999999999982</v>
      </c>
      <c r="O90" s="4">
        <f t="shared" si="17"/>
        <v>146.06926399999904</v>
      </c>
      <c r="P90">
        <f t="shared" si="18"/>
        <v>0.0031084921373084606</v>
      </c>
      <c r="Q90">
        <f t="shared" si="14"/>
        <v>0.003108342664544768</v>
      </c>
      <c r="R90" t="e">
        <f t="shared" si="19"/>
        <v>#DIV/0!</v>
      </c>
      <c r="S90" t="e">
        <f t="shared" si="20"/>
        <v>#DIV/0!</v>
      </c>
      <c r="T90">
        <f t="shared" si="21"/>
        <v>0.003105299974239241</v>
      </c>
    </row>
    <row r="91" spans="14:20" ht="12.75">
      <c r="N91">
        <f t="shared" si="22"/>
        <v>8.369999999999981</v>
      </c>
      <c r="O91" s="4">
        <f t="shared" si="17"/>
        <v>146.594063249999</v>
      </c>
      <c r="P91">
        <f t="shared" si="18"/>
        <v>0.003092097119863271</v>
      </c>
      <c r="Q91">
        <f t="shared" si="14"/>
        <v>0.0030920518834928502</v>
      </c>
      <c r="R91" t="e">
        <f t="shared" si="19"/>
        <v>#DIV/0!</v>
      </c>
      <c r="S91" t="e">
        <f t="shared" si="20"/>
        <v>#DIV/0!</v>
      </c>
      <c r="T91">
        <f t="shared" si="21"/>
        <v>0.00308895339506217</v>
      </c>
    </row>
    <row r="92" spans="14:20" ht="12.75">
      <c r="N92">
        <f t="shared" si="22"/>
        <v>8.379999999999981</v>
      </c>
      <c r="O92" s="4">
        <f t="shared" si="17"/>
        <v>147.12011799999902</v>
      </c>
      <c r="P92">
        <f t="shared" si="18"/>
        <v>0.0030754608396863876</v>
      </c>
      <c r="Q92">
        <f t="shared" si="14"/>
        <v>0.003075526336363084</v>
      </c>
      <c r="R92" t="e">
        <f t="shared" si="19"/>
        <v>#DIV/0!</v>
      </c>
      <c r="S92" t="e">
        <f t="shared" si="20"/>
        <v>#DIV/0!</v>
      </c>
      <c r="T92">
        <f t="shared" si="21"/>
        <v>0.0030723664176517088</v>
      </c>
    </row>
    <row r="93" spans="14:20" ht="12.75">
      <c r="N93">
        <f t="shared" si="22"/>
        <v>8.389999999999981</v>
      </c>
      <c r="O93" s="4">
        <f t="shared" si="17"/>
        <v>147.64742974999902</v>
      </c>
      <c r="P93">
        <f t="shared" si="18"/>
        <v>0.003058586691891604</v>
      </c>
      <c r="Q93">
        <f t="shared" si="14"/>
        <v>0.003058769441386149</v>
      </c>
      <c r="R93" t="e">
        <f t="shared" si="19"/>
        <v>#DIV/0!</v>
      </c>
      <c r="S93" t="e">
        <f t="shared" si="20"/>
        <v>#DIV/0!</v>
      </c>
      <c r="T93">
        <f t="shared" si="21"/>
        <v>0.003055542428067129</v>
      </c>
    </row>
    <row r="94" spans="14:20" ht="12.75">
      <c r="N94">
        <f t="shared" si="22"/>
        <v>8.39999999999998</v>
      </c>
      <c r="O94" s="4">
        <f t="shared" si="17"/>
        <v>148.175999999999</v>
      </c>
      <c r="P94">
        <f t="shared" si="18"/>
        <v>0.0030414780001738924</v>
      </c>
      <c r="Q94">
        <f t="shared" si="14"/>
        <v>0.0030417845426388796</v>
      </c>
      <c r="R94" t="e">
        <f t="shared" si="19"/>
        <v>#DIV/0!</v>
      </c>
      <c r="S94" t="e">
        <f t="shared" si="20"/>
        <v>#DIV/0!</v>
      </c>
      <c r="T94">
        <f t="shared" si="21"/>
        <v>0.003038484741079609</v>
      </c>
    </row>
    <row r="95" spans="14:20" ht="12.75">
      <c r="N95">
        <f t="shared" si="22"/>
        <v>8.40999999999998</v>
      </c>
      <c r="O95" s="4">
        <f t="shared" si="17"/>
        <v>148.70583024999897</v>
      </c>
      <c r="P95">
        <f t="shared" si="18"/>
        <v>0.0030241380183618684</v>
      </c>
      <c r="Q95">
        <f t="shared" si="14"/>
        <v>0.003024574911704958</v>
      </c>
      <c r="R95" t="e">
        <f t="shared" si="19"/>
        <v>#DIV/0!</v>
      </c>
      <c r="S95" t="e">
        <f t="shared" si="20"/>
        <v>#DIV/0!</v>
      </c>
      <c r="T95">
        <f t="shared" si="21"/>
        <v>0.003021196601723117</v>
      </c>
    </row>
    <row r="96" spans="14:20" ht="12.75">
      <c r="N96">
        <f t="shared" si="22"/>
        <v>8.41999999999998</v>
      </c>
      <c r="O96" s="4">
        <f t="shared" si="17"/>
        <v>149.23692199999897</v>
      </c>
      <c r="P96">
        <f t="shared" si="18"/>
        <v>0.003006569931934721</v>
      </c>
      <c r="Q96">
        <f t="shared" si="14"/>
        <v>0.0030071437492965093</v>
      </c>
      <c r="R96" t="e">
        <f t="shared" si="19"/>
        <v>#DIV/0!</v>
      </c>
      <c r="S96" t="e">
        <f t="shared" si="20"/>
        <v>#DIV/0!</v>
      </c>
      <c r="T96">
        <f t="shared" si="21"/>
        <v>0.003003681186809766</v>
      </c>
    </row>
    <row r="97" spans="14:20" ht="12.75">
      <c r="N97">
        <f t="shared" si="22"/>
        <v>8.42999999999998</v>
      </c>
      <c r="O97" s="4">
        <f t="shared" si="17"/>
        <v>149.76927674999894</v>
      </c>
      <c r="P97">
        <f t="shared" si="18"/>
        <v>0.0029887768595044683</v>
      </c>
      <c r="Q97">
        <f t="shared" si="14"/>
        <v>0.002989494186837557</v>
      </c>
      <c r="R97" t="e">
        <f t="shared" si="19"/>
        <v>#DIV/0!</v>
      </c>
      <c r="S97" t="e">
        <f t="shared" si="20"/>
        <v>#DIV/0!</v>
      </c>
      <c r="T97">
        <f t="shared" si="21"/>
        <v>0.0029859416064104967</v>
      </c>
    </row>
    <row r="98" spans="14:20" ht="12.75">
      <c r="N98">
        <f t="shared" si="22"/>
        <v>8.43999999999998</v>
      </c>
      <c r="O98" s="4">
        <f t="shared" si="17"/>
        <v>150.30289599999895</v>
      </c>
      <c r="P98">
        <f t="shared" si="18"/>
        <v>0.002970761854264345</v>
      </c>
      <c r="Q98">
        <f t="shared" si="14"/>
        <v>0.002971629288010274</v>
      </c>
      <c r="R98" t="e">
        <f t="shared" si="19"/>
        <v>#DIV/0!</v>
      </c>
      <c r="S98" t="e">
        <f t="shared" si="20"/>
        <v>#DIV/0!</v>
      </c>
      <c r="T98">
        <f t="shared" si="21"/>
        <v>0.0029679809053019123</v>
      </c>
    </row>
    <row r="99" spans="14:20" ht="12.75">
      <c r="N99">
        <f t="shared" si="22"/>
        <v>8.44999999999998</v>
      </c>
      <c r="O99" s="4">
        <f t="shared" si="17"/>
        <v>150.83778124999893</v>
      </c>
      <c r="P99">
        <f t="shared" si="18"/>
        <v>0.002952527905404176</v>
      </c>
      <c r="Q99">
        <f t="shared" si="14"/>
        <v>0.002953552050264969</v>
      </c>
      <c r="R99" t="e">
        <f t="shared" si="19"/>
        <v>#DIV/0!</v>
      </c>
      <c r="S99" t="e">
        <f t="shared" si="20"/>
        <v>#DIV/0!</v>
      </c>
      <c r="T99">
        <f t="shared" si="21"/>
        <v>0.002949802064380106</v>
      </c>
    </row>
    <row r="100" spans="14:20" ht="12.75">
      <c r="N100">
        <f t="shared" si="22"/>
        <v>8.45999999999998</v>
      </c>
      <c r="O100" s="4">
        <f t="shared" si="17"/>
        <v>151.37393399999888</v>
      </c>
      <c r="P100">
        <f t="shared" si="18"/>
        <v>0.002934077939493481</v>
      </c>
      <c r="Q100">
        <f t="shared" si="14"/>
        <v>0.0029352654062946627</v>
      </c>
      <c r="R100" t="e">
        <f t="shared" si="19"/>
        <v>#DIV/0!</v>
      </c>
      <c r="S100" t="e">
        <f t="shared" si="20"/>
        <v>#DIV/0!</v>
      </c>
      <c r="T100">
        <f t="shared" si="21"/>
        <v>0.0029314080020422296</v>
      </c>
    </row>
    <row r="101" spans="14:20" ht="12.75">
      <c r="N101">
        <f t="shared" si="22"/>
        <v>8.46999999999998</v>
      </c>
      <c r="O101" s="4">
        <f t="shared" si="17"/>
        <v>151.9113557499989</v>
      </c>
      <c r="P101">
        <f t="shared" si="18"/>
        <v>0.002915414821833126</v>
      </c>
      <c r="Q101">
        <f t="shared" si="14"/>
        <v>0.002916772225475161</v>
      </c>
      <c r="R101" t="e">
        <f t="shared" si="19"/>
        <v>#DIV/0!</v>
      </c>
      <c r="S101" t="e">
        <f t="shared" si="20"/>
        <v>#DIV/0!</v>
      </c>
      <c r="T101">
        <f t="shared" si="21"/>
        <v>0.0029128015755366127</v>
      </c>
    </row>
    <row r="102" spans="14:20" ht="12.75">
      <c r="N102">
        <f t="shared" si="22"/>
        <v>8.479999999999979</v>
      </c>
      <c r="O102" s="4">
        <f t="shared" si="17"/>
        <v>152.45004799999887</v>
      </c>
      <c r="P102">
        <f t="shared" si="18"/>
        <v>0.002896541357776245</v>
      </c>
      <c r="Q102">
        <f t="shared" si="14"/>
        <v>0.00289807531527146</v>
      </c>
      <c r="R102" t="e">
        <f t="shared" si="19"/>
        <v>#DIV/0!</v>
      </c>
      <c r="S102" t="e">
        <f t="shared" si="20"/>
        <v>#DIV/0!</v>
      </c>
      <c r="T102">
        <f t="shared" si="21"/>
        <v>0.0028939855822821747</v>
      </c>
    </row>
    <row r="103" spans="14:20" ht="12.75">
      <c r="N103">
        <f t="shared" si="22"/>
        <v>8.489999999999979</v>
      </c>
      <c r="O103" s="4">
        <f t="shared" si="17"/>
        <v>152.99001224999887</v>
      </c>
      <c r="P103">
        <f t="shared" si="18"/>
        <v>0.002877460294019158</v>
      </c>
      <c r="Q103">
        <f t="shared" si="14"/>
        <v>0.0028791774226112894</v>
      </c>
      <c r="R103" t="e">
        <f t="shared" si="19"/>
        <v>#DIV/0!</v>
      </c>
      <c r="S103" t="e">
        <f t="shared" si="20"/>
        <v>#DIV/0!</v>
      </c>
      <c r="T103">
        <f t="shared" si="21"/>
        <v>0.002874962761157845</v>
      </c>
    </row>
    <row r="104" spans="14:20" ht="12.75">
      <c r="N104">
        <f t="shared" si="22"/>
        <v>8.499999999999979</v>
      </c>
      <c r="O104" s="4">
        <f t="shared" si="17"/>
        <v>153.53124999999883</v>
      </c>
      <c r="P104">
        <f t="shared" si="18"/>
        <v>0.0028581743198630447</v>
      </c>
      <c r="Q104">
        <f t="shared" si="14"/>
        <v>0.002860081235226632</v>
      </c>
      <c r="R104" t="e">
        <f t="shared" si="19"/>
        <v>#DIV/0!</v>
      </c>
      <c r="S104" t="e">
        <f t="shared" si="20"/>
        <v>#DIV/0!</v>
      </c>
      <c r="T104">
        <f t="shared" si="21"/>
        <v>0.002855735793762736</v>
      </c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2005-07-25T20:29:19Z</dcterms:modified>
  <cp:category/>
  <cp:version/>
  <cp:contentType/>
  <cp:contentStatus/>
</cp:coreProperties>
</file>