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bmet_Nbm1g7" localSheetId="0">'Sheet1'!$A$5:$B$10</definedName>
    <definedName name="Rbmet_Rbm1g4" localSheetId="0">'Sheet1'!$A$41:$B$46</definedName>
    <definedName name="Rbmet_Rbm1g5" localSheetId="0">'Sheet1'!$A$57:$B$62</definedName>
    <definedName name="Rbmet_Rbm1g6" localSheetId="0">'Sheet1'!$A$76:$B$81</definedName>
    <definedName name="Rbmet_Rbm1g7" localSheetId="0">'Sheet1'!$A$5:$B$10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'Sheet1'!$F$6:$I$6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'Sheet1'!$D$12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0.000000001</definedName>
    <definedName name="solver_typ" localSheetId="0" hidden="1">2</definedName>
    <definedName name="solver_val" localSheetId="0" hidden="1">0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<sst xmlns="http://schemas.openxmlformats.org/spreadsheetml/2006/main" count="69" uniqueCount="24">
  <si>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</si>
  <si>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</si>
  <si>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</si>
  <si>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</si>
  <si>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</si>
  <si>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</si>
  <si>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</si>
  <si>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</si>
  <si>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</si>
  <si>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</si>
  <si>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</si>
  <si>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G-Cut - 8</t>
  </si>
  <si>
    <t>Vol (Br)^3</t>
  </si>
  <si>
    <t>En(g7)</t>
  </si>
  <si>
    <t>En (g8)</t>
  </si>
  <si>
    <t>G-Cut - 7</t>
  </si>
  <si>
    <t>En(g6)</t>
  </si>
  <si>
    <t>G-Cut 6</t>
  </si>
  <si>
    <t>BM (Gpa)</t>
  </si>
  <si>
    <t>G-Cut - 5</t>
  </si>
  <si>
    <t>G-Cut - 4</t>
  </si>
  <si>
    <t>En(g4)</t>
  </si>
  <si>
    <t>Rubidium metal:  rc= 4.2 (c c c v v c c v v c) - spin and 26 k-points</t>
  </si>
  <si>
    <t>En(g5)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</si>
</sst>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b/>
      <sz val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66332492"/>
        <c:axId val="60121517"/>
      </c:scatterChart>
      <c:valAx>
        <c:axId val="66332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21517"/>
        <c:crosses val="autoZero"/>
        <c:crossBetween val="midCat"/>
        <c:dispUnits/>
      </c:valAx>
      <c:valAx>
        <c:axId val="60121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32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4222742"/>
        <c:axId val="38004679"/>
      </c:scatterChart>
      <c:valAx>
        <c:axId val="4222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04679"/>
        <c:crosses val="autoZero"/>
        <c:crossBetween val="midCat"/>
        <c:dispUnits/>
      </c:valAx>
      <c:valAx>
        <c:axId val="38004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27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6497792"/>
        <c:axId val="58480129"/>
      </c:scatterChart>
      <c:valAx>
        <c:axId val="649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80129"/>
        <c:crosses val="autoZero"/>
        <c:crossBetween val="midCat"/>
        <c:dispUnits/>
      </c:valAx>
      <c:valAx>
        <c:axId val="58480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7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Rb Solid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1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2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3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ser>
          <c:idx val="1"/>
          <c:order val="4"/>
          <c:tx>
            <c:v>Fit-G=5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Sheet1!$N$4:$N$78</c:f>
              <c:numCache/>
            </c:numRef>
          </c:xVal>
          <c:yVal>
            <c:numRef>
              <c:f>Sheet1!$S$4:$S$78</c:f>
              <c:numCache/>
            </c:numRef>
          </c:yVal>
          <c:smooth val="0"/>
        </c:ser>
        <c:ser>
          <c:idx val="2"/>
          <c:order val="5"/>
          <c:tx>
            <c:v>G=5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ser>
          <c:idx val="4"/>
          <c:order val="6"/>
          <c:tx>
            <c:v>Fit-G=4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Sheet1!$N$4:$N$114</c:f>
              <c:numCache/>
            </c:numRef>
          </c:xVal>
          <c:yVal>
            <c:numRef>
              <c:f>Sheet1!$R$4:$R$114</c:f>
              <c:numCache/>
            </c:numRef>
          </c:yVal>
          <c:smooth val="0"/>
        </c:ser>
        <c:ser>
          <c:idx val="5"/>
          <c:order val="7"/>
          <c:tx>
            <c:v>G=4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56559114"/>
        <c:axId val="39269979"/>
      </c:scatterChart>
      <c:valAx>
        <c:axId val="56559114"/>
        <c:scaling>
          <c:orientation val="minMax"/>
          <c:max val="11.2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9979"/>
        <c:crosses val="autoZero"/>
        <c:crossBetween val="midCat"/>
        <c:dispUnits/>
      </c:valAx>
      <c:valAx>
        <c:axId val="39269979"/>
        <c:scaling>
          <c:orientation val="minMax"/>
          <c:max val="0.0775"/>
          <c:min val="0.07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9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17885492"/>
        <c:axId val="26751701"/>
      </c:scatterChart>
      <c:valAx>
        <c:axId val="17885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1701"/>
        <c:crosses val="autoZero"/>
        <c:crossBetween val="midCat"/>
        <c:dispUnits/>
      </c:valAx>
      <c:valAx>
        <c:axId val="26751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85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39438718"/>
        <c:axId val="19404143"/>
      </c:scatterChart>
      <c:valAx>
        <c:axId val="3943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04143"/>
        <c:crosses val="autoZero"/>
        <c:crossBetween val="midCat"/>
        <c:dispUnits/>
      </c:valAx>
      <c:valAx>
        <c:axId val="19404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387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51472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26707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400425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59155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51472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324225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A1">
      <selection activeCell="X24" sqref="X24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22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15</v>
      </c>
      <c r="C3" s="4"/>
      <c r="N3" s="10" t="s">
        <v>0</v>
      </c>
      <c r="O3" s="10" t="s">
        <v>12</v>
      </c>
      <c r="P3" s="10" t="s">
        <v>13</v>
      </c>
      <c r="Q3" s="10" t="s">
        <v>14</v>
      </c>
      <c r="R3" s="10" t="s">
        <v>21</v>
      </c>
      <c r="S3" s="10" t="s">
        <v>23</v>
      </c>
      <c r="T3" s="10" t="s">
        <v>16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10.1</v>
      </c>
      <c r="O4" s="4">
        <f>((N4)^3)/2</f>
        <v>515.1505</v>
      </c>
      <c r="P4">
        <f>($F$6*$H$6)*((1/($G$6*($G$6-1)))*($H$6/O4)^($G$6-1)+O4/($G$6*$H$6)-1/($G$6-1))+$I$6</f>
        <v>0.07662303912234719</v>
      </c>
      <c r="R4">
        <f>($F$42*$H$42)*((1/($G$42*($G$42-1)))*($H$42/O4)^($G$42-1)+O4/($G$42*$H$42)-1/($G$42-1))+$I$42</f>
        <v>0.07663241043967305</v>
      </c>
      <c r="S4">
        <f>($F$58*$H$58)*((1/($G$58*($G$58-1)))*($H$58/O4)^($G$58-1)+O4/($G$58*$H$58)-1/($G$58-1))+$I$58</f>
        <v>0.07660545470079098</v>
      </c>
      <c r="T4">
        <f>($F$77*$H$77)*((1/($G$77*($G$77-1)))*($H$77/O4)^($G$77-1)+O4/($G$77*$H$77)-1/($G$77-1))+$I$77</f>
        <v>0.07661485345240583</v>
      </c>
    </row>
    <row r="5" spans="1:20" ht="12.75">
      <c r="A5">
        <v>10.15</v>
      </c>
      <c r="B5" s="13">
        <v>0.0767816194467343</v>
      </c>
      <c r="C5" s="4">
        <f aca="true" t="shared" si="0" ref="C5:C10">((A5)^3)/2</f>
        <v>522.8391875000001</v>
      </c>
      <c r="D5">
        <f aca="true" t="shared" si="1" ref="D5:D10">(B5-($F$6*$H$6)*((1/($G$6*($G$6-1)))*($H$6/C5)^($G$6-1)+C5/($G$6*$H$6)-1/($G$6-1))-$I$6)^2</f>
        <v>5.776136188068877E-10</v>
      </c>
      <c r="K5">
        <f>((H6*2)^(1/3))*0.5291772083</f>
        <v>5.469283846933375</v>
      </c>
      <c r="N5">
        <f>N4+0.01</f>
        <v>10.11</v>
      </c>
      <c r="O5" s="4">
        <f aca="true" t="shared" si="2" ref="O5:O68">((N5)^3)/2</f>
        <v>516.6821654999999</v>
      </c>
      <c r="P5">
        <f aca="true" t="shared" si="3" ref="P5:P68">($F$6*$H$6)*((1/($G$6*($G$6-1)))*($H$6/O5)^($G$6-1)+O5/($G$6*$H$6)-1/($G$6-1))+$I$6</f>
        <v>0.07665281553080734</v>
      </c>
      <c r="R5">
        <f aca="true" t="shared" si="4" ref="R5:R68">($F$42*$H$42)*((1/($G$42*($G$42-1)))*($H$42/O5)^($G$42-1)+O5/($G$42*$H$42)-1/($G$42-1))+$I$42</f>
        <v>0.0766602224810917</v>
      </c>
      <c r="S5">
        <f aca="true" t="shared" si="5" ref="S5:S68">($F$58*$H$58)*((1/($G$58*($G$58-1)))*($H$58/O5)^($G$58-1)+O5/($G$58*$H$58)-1/($G$58-1))+$I$58</f>
        <v>0.07663581122454796</v>
      </c>
      <c r="T5">
        <f aca="true" t="shared" si="6" ref="T5:T68">($F$77*$H$77)*((1/($G$77*($G$77-1)))*($H$77/O5)^($G$77-1)+O5/($G$77*$H$77)-1/($G$77-1))+$I$77</f>
        <v>0.0766449660272794</v>
      </c>
    </row>
    <row r="6" spans="1:20" ht="12.75">
      <c r="A6">
        <v>10.35</v>
      </c>
      <c r="B6" s="13">
        <v>0.0769641338319218</v>
      </c>
      <c r="C6" s="4">
        <f t="shared" si="0"/>
        <v>554.3589374999999</v>
      </c>
      <c r="D6">
        <f t="shared" si="1"/>
        <v>4.02716171495306E-12</v>
      </c>
      <c r="F6">
        <v>-0.00024582977610181674</v>
      </c>
      <c r="G6">
        <v>4.502108029842492</v>
      </c>
      <c r="H6" s="4">
        <v>552.02405285934</v>
      </c>
      <c r="I6">
        <v>0.07696734514307127</v>
      </c>
      <c r="K6" s="10" t="s">
        <v>18</v>
      </c>
      <c r="N6">
        <f aca="true" t="shared" si="7" ref="N6:N69">N5+0.01</f>
        <v>10.12</v>
      </c>
      <c r="O6" s="4">
        <f t="shared" si="2"/>
        <v>518.2168639999999</v>
      </c>
      <c r="P6">
        <f t="shared" si="3"/>
        <v>0.07668114290542855</v>
      </c>
      <c r="R6">
        <f t="shared" si="4"/>
        <v>0.07668664228307566</v>
      </c>
      <c r="S6">
        <f t="shared" si="5"/>
        <v>0.07666472329990738</v>
      </c>
      <c r="T6">
        <f t="shared" si="6"/>
        <v>0.07667362725330266</v>
      </c>
    </row>
    <row r="7" spans="1:20" ht="12.75">
      <c r="A7">
        <v>10.55</v>
      </c>
      <c r="B7" s="13">
        <v>0.0767106308952065</v>
      </c>
      <c r="C7" s="4">
        <f t="shared" si="0"/>
        <v>587.1206875</v>
      </c>
      <c r="D7">
        <f t="shared" si="1"/>
        <v>1.3018413047090364E-10</v>
      </c>
      <c r="K7">
        <f>F6*(-14710.5013544)</f>
        <v>3.616279254297624</v>
      </c>
      <c r="N7">
        <f t="shared" si="7"/>
        <v>10.129999999999999</v>
      </c>
      <c r="O7" s="4">
        <f t="shared" si="2"/>
        <v>519.7545984999999</v>
      </c>
      <c r="P7">
        <f t="shared" si="3"/>
        <v>0.07670803685314698</v>
      </c>
      <c r="R7">
        <f t="shared" si="4"/>
        <v>0.076711684409472</v>
      </c>
      <c r="S7">
        <f t="shared" si="5"/>
        <v>0.07669220581310604</v>
      </c>
      <c r="T7">
        <f t="shared" si="6"/>
        <v>0.07670085249633066</v>
      </c>
    </row>
    <row r="8" spans="1:20" ht="12.75">
      <c r="A8">
        <v>10.75</v>
      </c>
      <c r="B8" s="13">
        <v>0.0760957173515919</v>
      </c>
      <c r="C8" s="4">
        <f t="shared" si="0"/>
        <v>621.1484375</v>
      </c>
      <c r="D8">
        <f t="shared" si="1"/>
        <v>1.0483266013981035E-10</v>
      </c>
      <c r="N8">
        <f t="shared" si="7"/>
        <v>10.139999999999999</v>
      </c>
      <c r="O8" s="4">
        <f t="shared" si="2"/>
        <v>521.2953719999998</v>
      </c>
      <c r="P8">
        <f t="shared" si="3"/>
        <v>0.07673351277181725</v>
      </c>
      <c r="R8">
        <f t="shared" si="4"/>
        <v>0.07673536323308218</v>
      </c>
      <c r="S8">
        <f t="shared" si="5"/>
        <v>0.07671827345762992</v>
      </c>
      <c r="T8">
        <f t="shared" si="6"/>
        <v>0.0767266569190922</v>
      </c>
    </row>
    <row r="9" spans="1:20" ht="12.75">
      <c r="A9">
        <v>10.95</v>
      </c>
      <c r="B9" s="13">
        <v>0.0751729582458153</v>
      </c>
      <c r="C9" s="4">
        <f t="shared" si="0"/>
        <v>656.4661874999999</v>
      </c>
      <c r="D9">
        <f t="shared" si="1"/>
        <v>4.981718122571522E-11</v>
      </c>
      <c r="N9">
        <f t="shared" si="7"/>
        <v>10.149999999999999</v>
      </c>
      <c r="O9" s="4">
        <f t="shared" si="2"/>
        <v>522.8391874999998</v>
      </c>
      <c r="P9">
        <f t="shared" si="3"/>
        <v>0.07675758585318679</v>
      </c>
      <c r="R9">
        <f t="shared" si="4"/>
        <v>0.07675769293832539</v>
      </c>
      <c r="S9">
        <f t="shared" si="5"/>
        <v>0.07674294073686842</v>
      </c>
      <c r="T9">
        <f t="shared" si="6"/>
        <v>0.07675105548404282</v>
      </c>
    </row>
    <row r="10" spans="1:20" ht="12.75">
      <c r="A10">
        <v>11.15</v>
      </c>
      <c r="B10" s="13">
        <v>0.0739967845902072</v>
      </c>
      <c r="C10" s="4">
        <f t="shared" si="0"/>
        <v>693.0979375000001</v>
      </c>
      <c r="D10">
        <f t="shared" si="1"/>
        <v>2.06630438837988E-11</v>
      </c>
      <c r="N10">
        <f t="shared" si="7"/>
        <v>10.159999999999998</v>
      </c>
      <c r="O10" s="4">
        <f t="shared" si="2"/>
        <v>524.3860479999997</v>
      </c>
      <c r="P10">
        <f t="shared" si="3"/>
        <v>0.07678027108582472</v>
      </c>
      <c r="R10">
        <f t="shared" si="4"/>
        <v>0.07677868752386206</v>
      </c>
      <c r="S10">
        <f t="shared" si="5"/>
        <v>0.07676622196672957</v>
      </c>
      <c r="T10">
        <f t="shared" si="6"/>
        <v>0.07677406295617495</v>
      </c>
    </row>
    <row r="11" spans="3:20" ht="12.75">
      <c r="C11" s="4"/>
      <c r="D11" s="10" t="s">
        <v>8</v>
      </c>
      <c r="N11">
        <f t="shared" si="7"/>
        <v>10.169999999999998</v>
      </c>
      <c r="O11" s="4">
        <f t="shared" si="2"/>
        <v>525.9359564999996</v>
      </c>
      <c r="P11">
        <f t="shared" si="3"/>
        <v>0.07680158325800653</v>
      </c>
      <c r="R11">
        <f t="shared" si="4"/>
        <v>0.0767983608051783</v>
      </c>
      <c r="S11">
        <f t="shared" si="5"/>
        <v>0.07678813127821649</v>
      </c>
      <c r="T11">
        <f t="shared" si="6"/>
        <v>0.07679569390578599</v>
      </c>
    </row>
    <row r="12" spans="3:20" ht="12.75">
      <c r="C12" s="4"/>
      <c r="D12">
        <f>SUM(D5:D10)</f>
        <v>8.871377962420688E-10</v>
      </c>
      <c r="N12">
        <f t="shared" si="7"/>
        <v>10.179999999999998</v>
      </c>
      <c r="O12" s="4">
        <f t="shared" si="2"/>
        <v>527.4889159999997</v>
      </c>
      <c r="P12">
        <f t="shared" si="3"/>
        <v>0.07682153696055491</v>
      </c>
      <c r="R12">
        <f t="shared" si="4"/>
        <v>0.07681672641713187</v>
      </c>
      <c r="S12">
        <f t="shared" si="5"/>
        <v>0.07680868261996629</v>
      </c>
      <c r="T12">
        <f t="shared" si="6"/>
        <v>0.07681596271120474</v>
      </c>
    </row>
    <row r="13" spans="14:20" ht="12.75">
      <c r="N13">
        <f t="shared" si="7"/>
        <v>10.189999999999998</v>
      </c>
      <c r="O13" s="4">
        <f t="shared" si="2"/>
        <v>529.0449294999996</v>
      </c>
      <c r="P13">
        <f t="shared" si="3"/>
        <v>0.0768401465896376</v>
      </c>
      <c r="R13">
        <f t="shared" si="4"/>
        <v>0.07683379781646045</v>
      </c>
      <c r="S13">
        <f t="shared" si="5"/>
        <v>0.07682788976075136</v>
      </c>
      <c r="T13">
        <f t="shared" si="6"/>
        <v>0.07683488356147722</v>
      </c>
    </row>
    <row r="14" spans="14:20" ht="12.75">
      <c r="N14">
        <f t="shared" si="7"/>
        <v>10.199999999999998</v>
      </c>
      <c r="O14" s="4">
        <f t="shared" si="2"/>
        <v>530.6039999999996</v>
      </c>
      <c r="P14">
        <f t="shared" si="3"/>
        <v>0.07685742634952282</v>
      </c>
      <c r="R14">
        <f t="shared" si="4"/>
        <v>0.07684958828425248</v>
      </c>
      <c r="S14">
        <f t="shared" si="5"/>
        <v>0.07684576629194415</v>
      </c>
      <c r="T14">
        <f t="shared" si="6"/>
        <v>0.0768524704590122</v>
      </c>
    </row>
    <row r="15" spans="14:20" ht="12.75">
      <c r="N15">
        <f t="shared" si="7"/>
        <v>10.209999999999997</v>
      </c>
      <c r="O15" s="4">
        <f t="shared" si="2"/>
        <v>532.1661304999996</v>
      </c>
      <c r="P15">
        <f t="shared" si="3"/>
        <v>0.07687339025529313</v>
      </c>
      <c r="R15">
        <f t="shared" si="4"/>
        <v>0.07686411092838144</v>
      </c>
      <c r="S15">
        <f t="shared" si="5"/>
        <v>0.07686232562994565</v>
      </c>
      <c r="T15">
        <f t="shared" si="6"/>
        <v>0.07686873722218726</v>
      </c>
    </row>
    <row r="16" spans="14:20" ht="12.75">
      <c r="N16">
        <f t="shared" si="7"/>
        <v>10.219999999999997</v>
      </c>
      <c r="O16" s="4">
        <f t="shared" si="2"/>
        <v>533.7313239999995</v>
      </c>
      <c r="P16">
        <f t="shared" si="3"/>
        <v>0.07688805213551829</v>
      </c>
      <c r="R16">
        <f t="shared" si="4"/>
        <v>0.07687737868590412</v>
      </c>
      <c r="S16">
        <f t="shared" si="5"/>
        <v>0.07687758101857846</v>
      </c>
      <c r="T16">
        <f t="shared" si="6"/>
        <v>0.07688369748791599</v>
      </c>
    </row>
    <row r="17" spans="14:20" ht="12.75">
      <c r="N17">
        <f t="shared" si="7"/>
        <v>10.229999999999997</v>
      </c>
      <c r="O17" s="4">
        <f t="shared" si="2"/>
        <v>535.2995834999995</v>
      </c>
      <c r="P17">
        <f t="shared" si="3"/>
        <v>0.07690142563488778</v>
      </c>
      <c r="R17">
        <f t="shared" si="4"/>
        <v>0.07688940432542321</v>
      </c>
      <c r="S17">
        <f t="shared" si="5"/>
        <v>0.07689154553144466</v>
      </c>
      <c r="T17">
        <f t="shared" si="6"/>
        <v>0.07689736471417677</v>
      </c>
    </row>
    <row r="18" spans="14:20" ht="12.75">
      <c r="N18">
        <f t="shared" si="7"/>
        <v>10.239999999999997</v>
      </c>
      <c r="O18" s="4">
        <f t="shared" si="2"/>
        <v>536.8709119999995</v>
      </c>
      <c r="P18">
        <f t="shared" si="3"/>
        <v>0.07691352421680364</v>
      </c>
      <c r="R18">
        <f t="shared" si="4"/>
        <v>0.07690020044941515</v>
      </c>
      <c r="S18">
        <f t="shared" si="5"/>
        <v>0.07690423207424933</v>
      </c>
      <c r="T18">
        <f t="shared" si="6"/>
        <v>0.07690975218250415</v>
      </c>
    </row>
    <row r="19" spans="14:20" ht="12.75">
      <c r="N19">
        <f t="shared" si="7"/>
        <v>10.249999999999996</v>
      </c>
      <c r="O19" s="4">
        <f t="shared" si="2"/>
        <v>538.4453124999994</v>
      </c>
      <c r="P19">
        <f t="shared" si="3"/>
        <v>0.07692436116593429</v>
      </c>
      <c r="R19">
        <f t="shared" si="4"/>
        <v>0.07690977949652336</v>
      </c>
      <c r="S19">
        <f t="shared" si="5"/>
        <v>0.07691565338709008</v>
      </c>
      <c r="T19">
        <f t="shared" si="6"/>
        <v>0.07692087300044288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7"/>
        <v>10.259999999999996</v>
      </c>
      <c r="O20" s="4">
        <f t="shared" si="2"/>
        <v>540.0227879999994</v>
      </c>
      <c r="P20">
        <f t="shared" si="3"/>
        <v>0.07693394959072984</v>
      </c>
      <c r="R20">
        <f t="shared" si="4"/>
        <v>0.07691815374381791</v>
      </c>
      <c r="S20">
        <f t="shared" si="5"/>
        <v>0.07692582204671314</v>
      </c>
      <c r="T20">
        <f t="shared" si="6"/>
        <v>0.07693074010396558</v>
      </c>
    </row>
    <row r="21" spans="1:20" ht="18">
      <c r="A21" s="3" t="s">
        <v>11</v>
      </c>
      <c r="C21" s="4"/>
      <c r="N21">
        <f t="shared" si="7"/>
        <v>10.269999999999996</v>
      </c>
      <c r="O21" s="4">
        <f t="shared" si="2"/>
        <v>541.6033414999994</v>
      </c>
      <c r="P21">
        <f t="shared" si="3"/>
        <v>0.07694230242589976</v>
      </c>
      <c r="R21">
        <f t="shared" si="4"/>
        <v>0.07692533530902156</v>
      </c>
      <c r="S21">
        <f t="shared" si="5"/>
        <v>0.07693475046873664</v>
      </c>
      <c r="T21">
        <f t="shared" si="6"/>
        <v>0.07693936625985458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7"/>
        <v>10.279999999999996</v>
      </c>
      <c r="O22" s="4">
        <f t="shared" si="2"/>
        <v>543.1869759999993</v>
      </c>
      <c r="P22">
        <f t="shared" si="3"/>
        <v>0.07694943243485322</v>
      </c>
      <c r="R22">
        <f t="shared" si="4"/>
        <v>0.07693133615270312</v>
      </c>
      <c r="S22">
        <f t="shared" si="5"/>
        <v>0.07694245090984138</v>
      </c>
      <c r="T22">
        <f t="shared" si="6"/>
        <v>0.07694676406804826</v>
      </c>
    </row>
    <row r="23" spans="3:20" ht="12.75">
      <c r="C23" s="4">
        <f aca="true" t="shared" si="8" ref="C23:C28">((A23)^3)/2</f>
        <v>0</v>
      </c>
      <c r="D23" t="e">
        <f aca="true" t="shared" si="9" ref="D23:D28">(B23-($F$24*$H$24)*((1/($G$24*($G$24-1)))*($H$24/C23)^($G$24-1)+C23/($G$24*$H$24)-1/($G$24-1))-$I$24)^2</f>
        <v>#DIV/0!</v>
      </c>
      <c r="K23">
        <f>((H24*2)^(1/3))*0.5291772083</f>
        <v>0</v>
      </c>
      <c r="N23">
        <f t="shared" si="7"/>
        <v>10.289999999999996</v>
      </c>
      <c r="O23" s="4">
        <f t="shared" si="2"/>
        <v>544.7736944999992</v>
      </c>
      <c r="P23">
        <f t="shared" si="3"/>
        <v>0.07695535221210284</v>
      </c>
      <c r="R23">
        <f t="shared" si="4"/>
        <v>0.07693616808043871</v>
      </c>
      <c r="S23">
        <f t="shared" si="5"/>
        <v>0.07694893546992991</v>
      </c>
      <c r="T23">
        <f t="shared" si="6"/>
        <v>0.07695294596395279</v>
      </c>
    </row>
    <row r="24" spans="3:20" ht="12.75">
      <c r="C24" s="4">
        <f t="shared" si="8"/>
        <v>0</v>
      </c>
      <c r="D24" t="e">
        <f t="shared" si="9"/>
        <v>#DIV/0!</v>
      </c>
      <c r="H24" s="4"/>
      <c r="K24" s="10" t="s">
        <v>18</v>
      </c>
      <c r="N24">
        <f t="shared" si="7"/>
        <v>10.299999999999995</v>
      </c>
      <c r="O24" s="4">
        <f t="shared" si="2"/>
        <v>546.3634999999992</v>
      </c>
      <c r="P24">
        <f t="shared" si="3"/>
        <v>0.07696007418563248</v>
      </c>
      <c r="R24">
        <f t="shared" si="4"/>
        <v>0.07693984274494091</v>
      </c>
      <c r="S24">
        <f t="shared" si="5"/>
        <v>0.076954216094254</v>
      </c>
      <c r="T24">
        <f t="shared" si="6"/>
        <v>0.07695792422071943</v>
      </c>
    </row>
    <row r="25" spans="3:20" ht="12.75">
      <c r="C25" s="4">
        <f t="shared" si="8"/>
        <v>0</v>
      </c>
      <c r="D25" t="e">
        <f t="shared" si="9"/>
        <v>#DIV/0!</v>
      </c>
      <c r="K25">
        <f>F24*(-14710.5013544)</f>
        <v>0</v>
      </c>
      <c r="N25">
        <f t="shared" si="7"/>
        <v>10.309999999999995</v>
      </c>
      <c r="O25" s="4">
        <f t="shared" si="2"/>
        <v>547.9563954999992</v>
      </c>
      <c r="P25">
        <f t="shared" si="3"/>
        <v>0.07696361061922953</v>
      </c>
      <c r="R25">
        <f t="shared" si="4"/>
        <v>0.07694237164815687</v>
      </c>
      <c r="S25">
        <f t="shared" si="5"/>
        <v>0.07695830457551135</v>
      </c>
      <c r="T25">
        <f t="shared" si="6"/>
        <v>0.07696171095148834</v>
      </c>
    </row>
    <row r="26" spans="3:20" ht="12.75">
      <c r="C26" s="4">
        <f t="shared" si="8"/>
        <v>0</v>
      </c>
      <c r="D26" t="e">
        <f t="shared" si="9"/>
        <v>#DIV/0!</v>
      </c>
      <c r="N26">
        <f t="shared" si="7"/>
        <v>10.319999999999995</v>
      </c>
      <c r="O26" s="4">
        <f t="shared" si="2"/>
        <v>549.5523839999992</v>
      </c>
      <c r="P26">
        <f t="shared" si="3"/>
        <v>0.07696597361478234</v>
      </c>
      <c r="R26">
        <f t="shared" si="4"/>
        <v>0.07694376614333555</v>
      </c>
      <c r="S26">
        <f t="shared" si="5"/>
        <v>0.0769612125559119</v>
      </c>
      <c r="T26">
        <f t="shared" si="6"/>
        <v>0.0769643181115991</v>
      </c>
    </row>
    <row r="27" spans="3:20" ht="12.75">
      <c r="C27" s="4">
        <f t="shared" si="8"/>
        <v>0</v>
      </c>
      <c r="D27" t="e">
        <f t="shared" si="9"/>
        <v>#DIV/0!</v>
      </c>
      <c r="N27">
        <f t="shared" si="7"/>
        <v>10.329999999999995</v>
      </c>
      <c r="O27" s="4">
        <f t="shared" si="2"/>
        <v>551.1514684999992</v>
      </c>
      <c r="P27">
        <f t="shared" si="3"/>
        <v>0.07696717511454329</v>
      </c>
      <c r="R27">
        <f t="shared" si="4"/>
        <v>0.07694403743706464</v>
      </c>
      <c r="S27">
        <f t="shared" si="5"/>
        <v>0.07696295152921409</v>
      </c>
      <c r="T27">
        <f t="shared" si="6"/>
        <v>0.07696575750076864</v>
      </c>
    </row>
    <row r="28" spans="3:20" ht="12.75">
      <c r="C28" s="4">
        <f t="shared" si="8"/>
        <v>0</v>
      </c>
      <c r="D28" t="e">
        <f t="shared" si="9"/>
        <v>#DIV/0!</v>
      </c>
      <c r="N28">
        <f t="shared" si="7"/>
        <v>10.339999999999995</v>
      </c>
      <c r="O28" s="4">
        <f t="shared" si="2"/>
        <v>552.7536519999991</v>
      </c>
      <c r="P28">
        <f t="shared" si="3"/>
        <v>0.07696722690335812</v>
      </c>
      <c r="R28">
        <f t="shared" si="4"/>
        <v>0.07694319659127764</v>
      </c>
      <c r="S28">
        <f t="shared" si="5"/>
        <v>0.0769635328427317</v>
      </c>
      <c r="T28">
        <f t="shared" si="6"/>
        <v>0.07696604076523705</v>
      </c>
    </row>
    <row r="29" spans="3:20" ht="12.75">
      <c r="C29" s="4"/>
      <c r="D29" s="10" t="s">
        <v>8</v>
      </c>
      <c r="N29">
        <f t="shared" si="7"/>
        <v>10.349999999999994</v>
      </c>
      <c r="O29" s="4">
        <f t="shared" si="2"/>
        <v>554.3589374999991</v>
      </c>
      <c r="P29">
        <f t="shared" si="3"/>
        <v>0.07696614061086203</v>
      </c>
      <c r="R29">
        <f t="shared" si="4"/>
        <v>0.07694125452523168</v>
      </c>
      <c r="S29">
        <f t="shared" si="5"/>
        <v>0.07696296769931162</v>
      </c>
      <c r="T29">
        <f t="shared" si="6"/>
        <v>0.07696517939988173</v>
      </c>
    </row>
    <row r="30" spans="3:20" ht="12.75">
      <c r="C30" s="4"/>
      <c r="D30" t="e">
        <f>SUM(D23:D28)</f>
        <v>#DIV/0!</v>
      </c>
      <c r="N30">
        <f t="shared" si="7"/>
        <v>10.359999999999994</v>
      </c>
      <c r="O30" s="4">
        <f t="shared" si="2"/>
        <v>555.967327999999</v>
      </c>
      <c r="P30">
        <f t="shared" si="3"/>
        <v>0.07696392771364295</v>
      </c>
      <c r="R30">
        <f t="shared" si="4"/>
        <v>0.07693822201745619</v>
      </c>
      <c r="S30">
        <f t="shared" si="5"/>
        <v>0.07696126715928307</v>
      </c>
      <c r="T30">
        <f t="shared" si="6"/>
        <v>0.0769631847503004</v>
      </c>
    </row>
    <row r="31" spans="14:20" ht="12.75">
      <c r="N31">
        <f t="shared" si="7"/>
        <v>10.369999999999994</v>
      </c>
      <c r="O31" s="4">
        <f t="shared" si="2"/>
        <v>557.578826499999</v>
      </c>
      <c r="P31">
        <f t="shared" si="3"/>
        <v>0.07696059953737272</v>
      </c>
      <c r="R31">
        <f t="shared" si="4"/>
        <v>0.07693410970767334</v>
      </c>
      <c r="S31">
        <f t="shared" si="5"/>
        <v>0.07695844214237865</v>
      </c>
      <c r="T31">
        <f t="shared" si="6"/>
        <v>0.07696006801486359</v>
      </c>
    </row>
    <row r="32" spans="14:20" ht="12.75">
      <c r="N32">
        <f t="shared" si="7"/>
        <v>10.379999999999994</v>
      </c>
      <c r="O32" s="4">
        <f t="shared" si="2"/>
        <v>559.193435999999</v>
      </c>
      <c r="P32">
        <f t="shared" si="3"/>
        <v>0.07695616725890657</v>
      </c>
      <c r="R32">
        <f t="shared" si="4"/>
        <v>0.07692892809869034</v>
      </c>
      <c r="S32">
        <f t="shared" si="5"/>
        <v>0.07695450342962769</v>
      </c>
      <c r="T32">
        <f t="shared" si="6"/>
        <v>0.0769558402467368</v>
      </c>
    </row>
    <row r="33" spans="14:20" ht="12.75">
      <c r="N33">
        <f t="shared" si="7"/>
        <v>10.389999999999993</v>
      </c>
      <c r="O33" s="4">
        <f t="shared" si="2"/>
        <v>560.8111594999989</v>
      </c>
      <c r="P33">
        <f t="shared" si="3"/>
        <v>0.07695064190835138</v>
      </c>
      <c r="R33">
        <f t="shared" si="4"/>
        <v>0.07692268755826419</v>
      </c>
      <c r="S33">
        <f t="shared" si="5"/>
        <v>0.07694946166522229</v>
      </c>
      <c r="T33">
        <f t="shared" si="6"/>
        <v>0.07695051235587312</v>
      </c>
    </row>
    <row r="34" spans="14:20" ht="12.75">
      <c r="N34">
        <f t="shared" si="7"/>
        <v>10.399999999999993</v>
      </c>
      <c r="O34" s="4">
        <f t="shared" si="2"/>
        <v>562.4319999999989</v>
      </c>
      <c r="P34">
        <f t="shared" si="3"/>
        <v>0.07694403437110321</v>
      </c>
      <c r="R34">
        <f t="shared" si="4"/>
        <v>0.07691539832093926</v>
      </c>
      <c r="S34">
        <f t="shared" si="5"/>
        <v>0.07694332735835654</v>
      </c>
      <c r="T34">
        <f t="shared" si="6"/>
        <v>0.07694409511097655</v>
      </c>
    </row>
    <row r="35" spans="14:20" ht="12.75">
      <c r="N35">
        <f t="shared" si="7"/>
        <v>10.409999999999993</v>
      </c>
      <c r="O35" s="4">
        <f t="shared" si="2"/>
        <v>564.0559604999988</v>
      </c>
      <c r="P35">
        <f t="shared" si="3"/>
        <v>0.07693635538985466</v>
      </c>
      <c r="R35">
        <f t="shared" si="4"/>
        <v>0.07690707048985808</v>
      </c>
      <c r="S35">
        <f t="shared" si="5"/>
        <v>0.0769361108850392</v>
      </c>
      <c r="T35">
        <f t="shared" si="6"/>
        <v>0.07693659914143655</v>
      </c>
    </row>
    <row r="36" spans="14:20" ht="12.75">
      <c r="N36">
        <f t="shared" si="7"/>
        <v>10.419999999999993</v>
      </c>
      <c r="O36" s="4">
        <f t="shared" si="2"/>
        <v>565.6830439999989</v>
      </c>
      <c r="P36">
        <f t="shared" si="3"/>
        <v>0.07692761556657256</v>
      </c>
      <c r="R36">
        <f t="shared" si="4"/>
        <v>0.07689771403854598</v>
      </c>
      <c r="S36">
        <f t="shared" si="5"/>
        <v>0.07692782248988048</v>
      </c>
      <c r="T36">
        <f t="shared" si="6"/>
        <v>0.07692803493923428</v>
      </c>
    </row>
    <row r="37" spans="14:20" ht="12.75">
      <c r="N37">
        <f t="shared" si="7"/>
        <v>10.429999999999993</v>
      </c>
      <c r="O37" s="4">
        <f t="shared" si="2"/>
        <v>567.3132534999988</v>
      </c>
      <c r="P37">
        <f t="shared" si="3"/>
        <v>0.07691782536444619</v>
      </c>
      <c r="R37">
        <f t="shared" si="4"/>
        <v>0.07688733881266958</v>
      </c>
      <c r="S37">
        <f t="shared" si="5"/>
        <v>0.07691847228785292</v>
      </c>
      <c r="T37">
        <f t="shared" si="6"/>
        <v>0.07691841286082102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7"/>
        <v>10.439999999999992</v>
      </c>
      <c r="O38" s="4">
        <f t="shared" si="2"/>
        <v>568.9465919999988</v>
      </c>
      <c r="P38">
        <f t="shared" si="3"/>
        <v>0.07690699510980699</v>
      </c>
      <c r="R38">
        <f t="shared" si="4"/>
        <v>0.07687595453176993</v>
      </c>
      <c r="S38">
        <f t="shared" si="5"/>
        <v>0.07690807026602736</v>
      </c>
      <c r="T38">
        <f t="shared" si="6"/>
        <v>0.076907743128969</v>
      </c>
    </row>
    <row r="39" spans="1:20" ht="18">
      <c r="A39" s="3" t="s">
        <v>20</v>
      </c>
      <c r="C39" s="4"/>
      <c r="N39">
        <f t="shared" si="7"/>
        <v>10.449999999999992</v>
      </c>
      <c r="O39" s="4">
        <f t="shared" si="2"/>
        <v>570.5830624999987</v>
      </c>
      <c r="P39">
        <f t="shared" si="3"/>
        <v>0.07689513499401958</v>
      </c>
      <c r="R39">
        <f t="shared" si="4"/>
        <v>0.0768635707909705</v>
      </c>
      <c r="S39">
        <f t="shared" si="5"/>
        <v>0.07689662628528365</v>
      </c>
      <c r="T39">
        <f t="shared" si="6"/>
        <v>0.07689603583459545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7"/>
        <v>10.459999999999992</v>
      </c>
      <c r="O40" s="4">
        <f t="shared" si="2"/>
        <v>572.2226679999987</v>
      </c>
      <c r="P40">
        <f t="shared" si="3"/>
        <v>0.0768822550753452</v>
      </c>
      <c r="R40">
        <f t="shared" si="4"/>
        <v>0.07685019706266041</v>
      </c>
      <c r="S40">
        <f t="shared" si="5"/>
        <v>0.07688415008199721</v>
      </c>
      <c r="T40">
        <f t="shared" si="6"/>
        <v>0.0768833009385598</v>
      </c>
    </row>
    <row r="41" spans="1:20" ht="12.75">
      <c r="A41">
        <v>10.15</v>
      </c>
      <c r="B41" s="13">
        <v>0.0767586885203286</v>
      </c>
      <c r="C41" s="4">
        <f aca="true" t="shared" si="10" ref="C41:C46">((A41)^3)/2</f>
        <v>522.8391875000001</v>
      </c>
      <c r="D41">
        <f aca="true" t="shared" si="11" ref="D41:D46">(B41-($F$42*$H$42)*((1/($G$42*($G$42-1)))*($H$42/C41)^($G$42-1)+C41/($G$42*$H$42)-1/($G$42-1))-$I$42)^2</f>
        <v>9.911835250942693E-13</v>
      </c>
      <c r="K41">
        <f>((H42*2)^(1/3))*0.5291772083</f>
        <v>5.465038546938551</v>
      </c>
      <c r="N41">
        <f t="shared" si="7"/>
        <v>10.469999999999992</v>
      </c>
      <c r="O41" s="4">
        <f t="shared" si="2"/>
        <v>573.8654114999986</v>
      </c>
      <c r="P41">
        <f t="shared" si="3"/>
        <v>0.07686836528077738</v>
      </c>
      <c r="R41">
        <f t="shared" si="4"/>
        <v>0.07683584269815326</v>
      </c>
      <c r="S41">
        <f t="shared" si="5"/>
        <v>0.0768706512697012</v>
      </c>
      <c r="T41">
        <f t="shared" si="6"/>
        <v>0.0768695482734348</v>
      </c>
    </row>
    <row r="42" spans="1:20" ht="12.75">
      <c r="A42">
        <v>10.35</v>
      </c>
      <c r="B42" s="13">
        <v>0.0769397997892156</v>
      </c>
      <c r="C42" s="4">
        <f t="shared" si="10"/>
        <v>554.3589374999999</v>
      </c>
      <c r="D42">
        <f t="shared" si="11"/>
        <v>2.116256876478483E-12</v>
      </c>
      <c r="F42">
        <v>-0.0002399137149108528</v>
      </c>
      <c r="G42">
        <v>4.404585422459892</v>
      </c>
      <c r="H42" s="4">
        <v>550.7395944935047</v>
      </c>
      <c r="I42">
        <v>0.07694407433675622</v>
      </c>
      <c r="K42" s="10" t="s">
        <v>18</v>
      </c>
      <c r="N42">
        <f t="shared" si="7"/>
        <v>10.479999999999992</v>
      </c>
      <c r="O42" s="4">
        <f t="shared" si="2"/>
        <v>575.5112959999987</v>
      </c>
      <c r="P42">
        <f t="shared" si="3"/>
        <v>0.07685347540785081</v>
      </c>
      <c r="R42">
        <f t="shared" si="4"/>
        <v>0.07682051692932211</v>
      </c>
      <c r="S42">
        <f t="shared" si="5"/>
        <v>0.07685613934072516</v>
      </c>
      <c r="T42">
        <f t="shared" si="6"/>
        <v>0.07685478754525195</v>
      </c>
    </row>
    <row r="43" spans="1:20" ht="12.75">
      <c r="A43">
        <v>10.55</v>
      </c>
      <c r="B43" s="13">
        <v>0.0766849074375954</v>
      </c>
      <c r="C43" s="4">
        <f t="shared" si="10"/>
        <v>587.1206875</v>
      </c>
      <c r="D43">
        <f t="shared" si="11"/>
        <v>3.53785048091617E-12</v>
      </c>
      <c r="K43">
        <f>F42*(-14710.5013544)</f>
        <v>3.529251028135236</v>
      </c>
      <c r="N43">
        <f t="shared" si="7"/>
        <v>10.489999999999991</v>
      </c>
      <c r="O43" s="4">
        <f t="shared" si="2"/>
        <v>577.1603244999986</v>
      </c>
      <c r="P43">
        <f t="shared" si="3"/>
        <v>0.07683759512642348</v>
      </c>
      <c r="R43">
        <f t="shared" si="4"/>
        <v>0.0768042288702108</v>
      </c>
      <c r="S43">
        <f t="shared" si="5"/>
        <v>0.07684062366781007</v>
      </c>
      <c r="T43">
        <f t="shared" si="6"/>
        <v>0.07683902833522142</v>
      </c>
    </row>
    <row r="44" spans="1:20" ht="12.75">
      <c r="A44">
        <v>10.75</v>
      </c>
      <c r="B44" s="13">
        <v>0.076072442780628</v>
      </c>
      <c r="C44" s="4">
        <f t="shared" si="10"/>
        <v>621.1484375</v>
      </c>
      <c r="D44">
        <f t="shared" si="11"/>
        <v>4.817541528548793E-12</v>
      </c>
      <c r="N44">
        <f t="shared" si="7"/>
        <v>10.499999999999991</v>
      </c>
      <c r="O44" s="4">
        <f t="shared" si="2"/>
        <v>578.8124999999985</v>
      </c>
      <c r="P44">
        <f t="shared" si="3"/>
        <v>0.07682073398043257</v>
      </c>
      <c r="R44">
        <f t="shared" si="4"/>
        <v>0.07678698751862191</v>
      </c>
      <c r="S44">
        <f t="shared" si="5"/>
        <v>0.07682411350570054</v>
      </c>
      <c r="T44">
        <f t="shared" si="6"/>
        <v>0.07682228010142704</v>
      </c>
    </row>
    <row r="45" spans="1:20" ht="12.75">
      <c r="A45">
        <v>10.95</v>
      </c>
      <c r="B45" s="13">
        <v>0.0751457745029426</v>
      </c>
      <c r="C45" s="4">
        <f t="shared" si="10"/>
        <v>656.4661874999999</v>
      </c>
      <c r="D45">
        <f t="shared" si="11"/>
        <v>2.1831567798219537E-11</v>
      </c>
      <c r="N45">
        <f t="shared" si="7"/>
        <v>10.509999999999991</v>
      </c>
      <c r="O45" s="4">
        <f t="shared" si="2"/>
        <v>580.4678254999985</v>
      </c>
      <c r="P45">
        <f t="shared" si="3"/>
        <v>0.07680290138962469</v>
      </c>
      <c r="R45">
        <f t="shared" si="4"/>
        <v>0.07676880175768205</v>
      </c>
      <c r="S45">
        <f t="shared" si="5"/>
        <v>0.07680661799271415</v>
      </c>
      <c r="T45">
        <f t="shared" si="6"/>
        <v>0.07680455218049663</v>
      </c>
    </row>
    <row r="46" spans="1:20" ht="12.75">
      <c r="A46">
        <v>11.15</v>
      </c>
      <c r="B46" s="13">
        <v>0.0739737026752038</v>
      </c>
      <c r="C46" s="4">
        <f t="shared" si="10"/>
        <v>693.0979375000001</v>
      </c>
      <c r="D46">
        <f t="shared" si="11"/>
        <v>3.8612803585250615E-13</v>
      </c>
      <c r="N46">
        <f t="shared" si="7"/>
        <v>10.51999999999999</v>
      </c>
      <c r="O46" s="4">
        <f t="shared" si="2"/>
        <v>582.1263039999984</v>
      </c>
      <c r="P46">
        <f t="shared" si="3"/>
        <v>0.07678410665126063</v>
      </c>
      <c r="R46">
        <f t="shared" si="4"/>
        <v>0.0767496803573844</v>
      </c>
      <c r="S46">
        <f t="shared" si="5"/>
        <v>0.07678814615228864</v>
      </c>
      <c r="T46">
        <f t="shared" si="6"/>
        <v>0.07678585378924827</v>
      </c>
    </row>
    <row r="47" spans="3:20" ht="12.75">
      <c r="C47" s="4"/>
      <c r="D47" s="10" t="s">
        <v>8</v>
      </c>
      <c r="N47">
        <f t="shared" si="7"/>
        <v>10.52999999999999</v>
      </c>
      <c r="O47" s="4">
        <f t="shared" si="2"/>
        <v>583.7879384999984</v>
      </c>
      <c r="P47">
        <f t="shared" si="3"/>
        <v>0.07676435894179515</v>
      </c>
      <c r="R47">
        <f t="shared" si="4"/>
        <v>0.07672963197610924</v>
      </c>
      <c r="S47">
        <f t="shared" si="5"/>
        <v>0.0767687068945069</v>
      </c>
      <c r="T47">
        <f t="shared" si="6"/>
        <v>0.07676619402631252</v>
      </c>
    </row>
    <row r="48" spans="3:20" ht="12.75">
      <c r="C48" s="4"/>
      <c r="D48">
        <f>SUM(D41:D46)</f>
        <v>3.368052824510976E-11</v>
      </c>
      <c r="N48">
        <f t="shared" si="7"/>
        <v>10.53999999999999</v>
      </c>
      <c r="O48" s="4">
        <f t="shared" si="2"/>
        <v>585.4527319999984</v>
      </c>
      <c r="P48">
        <f t="shared" si="3"/>
        <v>0.07674366731853213</v>
      </c>
      <c r="R48">
        <f t="shared" si="4"/>
        <v>0.07670866516212245</v>
      </c>
      <c r="S48">
        <f t="shared" si="5"/>
        <v>0.07674830901760046</v>
      </c>
      <c r="T48">
        <f t="shared" si="6"/>
        <v>0.07674558187373128</v>
      </c>
    </row>
    <row r="49" spans="3:20" ht="12.75">
      <c r="C49" s="4"/>
      <c r="N49">
        <f t="shared" si="7"/>
        <v>10.54999999999999</v>
      </c>
      <c r="O49" s="4">
        <f t="shared" si="2"/>
        <v>587.1206874999983</v>
      </c>
      <c r="P49">
        <f t="shared" si="3"/>
        <v>0.07672204072125562</v>
      </c>
      <c r="R49">
        <f t="shared" si="4"/>
        <v>0.07668678835505266</v>
      </c>
      <c r="S49">
        <f t="shared" si="5"/>
        <v>0.07672696120943157</v>
      </c>
      <c r="T49">
        <f t="shared" si="6"/>
        <v>0.07672402619853354</v>
      </c>
    </row>
    <row r="50" spans="3:20" ht="12.75">
      <c r="C50" s="4"/>
      <c r="N50">
        <f t="shared" si="7"/>
        <v>10.55999999999999</v>
      </c>
      <c r="O50" s="4">
        <f t="shared" si="2"/>
        <v>588.7918079999982</v>
      </c>
      <c r="P50">
        <f t="shared" si="3"/>
        <v>0.07669948797383687</v>
      </c>
      <c r="R50">
        <f t="shared" si="4"/>
        <v>0.07666400988734715</v>
      </c>
      <c r="S50">
        <f t="shared" si="5"/>
        <v>0.07670467204895415</v>
      </c>
      <c r="T50">
        <f t="shared" si="6"/>
        <v>0.07670153575428827</v>
      </c>
    </row>
    <row r="51" spans="14:20" ht="12.75">
      <c r="N51">
        <f t="shared" si="7"/>
        <v>10.56999999999999</v>
      </c>
      <c r="O51" s="4">
        <f t="shared" si="2"/>
        <v>590.4660964999982</v>
      </c>
      <c r="P51">
        <f t="shared" si="3"/>
        <v>0.07667601778581805</v>
      </c>
      <c r="R51">
        <f t="shared" si="4"/>
        <v>0.07664033798570677</v>
      </c>
      <c r="S51">
        <f t="shared" si="5"/>
        <v>0.07668145000765429</v>
      </c>
      <c r="T51">
        <f t="shared" si="6"/>
        <v>0.07667811918263505</v>
      </c>
    </row>
    <row r="52" spans="14:20" ht="12.75">
      <c r="N52">
        <f t="shared" si="7"/>
        <v>10.57999999999999</v>
      </c>
      <c r="O52" s="4">
        <f t="shared" si="2"/>
        <v>592.1435559999983</v>
      </c>
      <c r="P52">
        <f t="shared" si="3"/>
        <v>0.07665163875397273</v>
      </c>
      <c r="R52">
        <f t="shared" si="4"/>
        <v>0.0766157807725006</v>
      </c>
      <c r="S52">
        <f t="shared" si="5"/>
        <v>0.07665730345097019</v>
      </c>
      <c r="T52">
        <f t="shared" si="6"/>
        <v>0.07665378501479246</v>
      </c>
    </row>
    <row r="53" spans="14:20" ht="12.75">
      <c r="N53">
        <f t="shared" si="7"/>
        <v>10.58999999999999</v>
      </c>
      <c r="O53" s="4">
        <f t="shared" si="2"/>
        <v>593.8241894999982</v>
      </c>
      <c r="P53">
        <f t="shared" si="3"/>
        <v>0.07662635936384378</v>
      </c>
      <c r="R53">
        <f t="shared" si="4"/>
        <v>0.07659034626716002</v>
      </c>
      <c r="S53">
        <f t="shared" si="5"/>
        <v>0.07663224063969201</v>
      </c>
      <c r="T53">
        <f t="shared" si="6"/>
        <v>0.07662854167304493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7"/>
        <v>10.599999999999989</v>
      </c>
      <c r="O54" s="4">
        <f t="shared" si="2"/>
        <v>595.5079999999982</v>
      </c>
      <c r="P54">
        <f t="shared" si="3"/>
        <v>0.0766001879912587</v>
      </c>
      <c r="R54">
        <f t="shared" si="4"/>
        <v>0.07656404238755311</v>
      </c>
      <c r="S54">
        <f t="shared" si="5"/>
        <v>0.076606269731342</v>
      </c>
      <c r="T54">
        <f t="shared" si="6"/>
        <v>0.07660239747220796</v>
      </c>
    </row>
    <row r="55" spans="1:20" ht="18">
      <c r="A55" s="3" t="s">
        <v>19</v>
      </c>
      <c r="C55" s="4"/>
      <c r="N55">
        <f t="shared" si="7"/>
        <v>10.609999999999989</v>
      </c>
      <c r="O55" s="4">
        <f t="shared" si="2"/>
        <v>597.1949904999981</v>
      </c>
      <c r="P55">
        <f t="shared" si="3"/>
        <v>0.07657313290382298</v>
      </c>
      <c r="R55">
        <f t="shared" si="4"/>
        <v>0.07653687695133941</v>
      </c>
      <c r="S55">
        <f t="shared" si="5"/>
        <v>0.07657939878153519</v>
      </c>
      <c r="T55">
        <f t="shared" si="6"/>
        <v>0.07657536062107251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7"/>
        <v>10.619999999999989</v>
      </c>
      <c r="O56" s="4">
        <f t="shared" si="2"/>
        <v>598.8851639999981</v>
      </c>
      <c r="P56">
        <f t="shared" si="3"/>
        <v>0.07654520226239175</v>
      </c>
      <c r="R56">
        <f t="shared" si="4"/>
        <v>0.0765088576773052</v>
      </c>
      <c r="S56">
        <f t="shared" si="5"/>
        <v>0.07655163574532076</v>
      </c>
      <c r="T56">
        <f t="shared" si="6"/>
        <v>0.0765474392238285</v>
      </c>
    </row>
    <row r="57" spans="1:20" ht="12.75">
      <c r="A57">
        <v>10.15</v>
      </c>
      <c r="B57" s="13">
        <v>0.0767801105957346</v>
      </c>
      <c r="C57" s="4">
        <f aca="true" t="shared" si="12" ref="C57:C62">((A57)^3)/2</f>
        <v>522.8391875000001</v>
      </c>
      <c r="D57">
        <f aca="true" t="shared" si="13" ref="D57:D62">(B57-($F$58*$H$58)*((1/($G$58*($G$58-1)))*($H$58/C57)^($G$58-1)+C57/($G$58*$H$58)-1/($G$58-1))-$I$58)^2</f>
        <v>1.3815984081304248E-09</v>
      </c>
      <c r="K57" s="11" t="s">
        <v>10</v>
      </c>
      <c r="N57">
        <f t="shared" si="7"/>
        <v>10.629999999999988</v>
      </c>
      <c r="O57" s="4">
        <f t="shared" si="2"/>
        <v>600.578523499998</v>
      </c>
      <c r="P57">
        <f t="shared" si="3"/>
        <v>0.07651640412252013</v>
      </c>
      <c r="R57">
        <f t="shared" si="4"/>
        <v>0.07647999218667988</v>
      </c>
      <c r="S57">
        <f t="shared" si="5"/>
        <v>0.0765229884785047</v>
      </c>
      <c r="T57">
        <f t="shared" si="6"/>
        <v>0.07651864128146797</v>
      </c>
    </row>
    <row r="58" spans="1:20" ht="12.75">
      <c r="A58">
        <v>10.35</v>
      </c>
      <c r="B58" s="13">
        <v>0.0769634942726327</v>
      </c>
      <c r="C58" s="4">
        <f t="shared" si="12"/>
        <v>554.3589374999999</v>
      </c>
      <c r="D58">
        <f t="shared" si="13"/>
        <v>2.7727946247926974E-13</v>
      </c>
      <c r="F58">
        <v>-0.00024637407052808706</v>
      </c>
      <c r="G58">
        <v>4.346410921832981</v>
      </c>
      <c r="H58" s="4">
        <v>552.7623670587586</v>
      </c>
      <c r="I58">
        <v>0.07696353285965868</v>
      </c>
      <c r="K58">
        <f>((H58*2)^(1/3))*0.5291772083</f>
        <v>5.4717210903753095</v>
      </c>
      <c r="N58">
        <f t="shared" si="7"/>
        <v>10.639999999999988</v>
      </c>
      <c r="O58" s="4">
        <f t="shared" si="2"/>
        <v>602.275071999998</v>
      </c>
      <c r="P58">
        <f t="shared" si="3"/>
        <v>0.07648674643589234</v>
      </c>
      <c r="R58">
        <f t="shared" si="4"/>
        <v>0.07645028800443364</v>
      </c>
      <c r="S58">
        <f t="shared" si="5"/>
        <v>0.07649346473895362</v>
      </c>
      <c r="T58">
        <f t="shared" si="6"/>
        <v>0.07648897469316795</v>
      </c>
    </row>
    <row r="59" spans="1:20" ht="12.75">
      <c r="A59">
        <v>10.55</v>
      </c>
      <c r="B59" s="13">
        <v>0.0767101424908389</v>
      </c>
      <c r="C59" s="4">
        <f t="shared" si="12"/>
        <v>587.1206875</v>
      </c>
      <c r="D59">
        <f t="shared" si="13"/>
        <v>2.8286929509813256E-10</v>
      </c>
      <c r="K59" s="10" t="s">
        <v>18</v>
      </c>
      <c r="N59">
        <f t="shared" si="7"/>
        <v>10.649999999999988</v>
      </c>
      <c r="O59" s="4">
        <f t="shared" si="2"/>
        <v>603.9748124999979</v>
      </c>
      <c r="P59">
        <f t="shared" si="3"/>
        <v>0.07645623705173032</v>
      </c>
      <c r="R59">
        <f t="shared" si="4"/>
        <v>0.07641975256055655</v>
      </c>
      <c r="S59">
        <f t="shared" si="5"/>
        <v>0.0764630721878805</v>
      </c>
      <c r="T59">
        <f t="shared" si="6"/>
        <v>0.07645844725765377</v>
      </c>
    </row>
    <row r="60" spans="1:20" ht="12.75">
      <c r="A60">
        <v>10.75</v>
      </c>
      <c r="B60" s="13">
        <v>0.076095112973519</v>
      </c>
      <c r="C60" s="4">
        <f t="shared" si="12"/>
        <v>621.1484375</v>
      </c>
      <c r="D60">
        <f t="shared" si="13"/>
        <v>3.192623672748018E-10</v>
      </c>
      <c r="K60">
        <f>F58*(-14710.5013544)</f>
        <v>3.624286098192466</v>
      </c>
      <c r="N60">
        <f t="shared" si="7"/>
        <v>10.659999999999988</v>
      </c>
      <c r="O60" s="4">
        <f t="shared" si="2"/>
        <v>605.6777479999979</v>
      </c>
      <c r="P60">
        <f t="shared" si="3"/>
        <v>0.07642488371818183</v>
      </c>
      <c r="R60">
        <f t="shared" si="4"/>
        <v>0.07638839319131953</v>
      </c>
      <c r="S60">
        <f t="shared" si="5"/>
        <v>0.0764318183911121</v>
      </c>
      <c r="T60">
        <f t="shared" si="6"/>
        <v>0.07642706667454269</v>
      </c>
    </row>
    <row r="61" spans="1:20" ht="12.75">
      <c r="A61">
        <v>10.95</v>
      </c>
      <c r="B61" s="13">
        <v>0.0751725192330923</v>
      </c>
      <c r="C61" s="4">
        <f t="shared" si="12"/>
        <v>656.4661874999999</v>
      </c>
      <c r="D61">
        <f t="shared" si="13"/>
        <v>8.379104519352093E-11</v>
      </c>
      <c r="N61">
        <f t="shared" si="7"/>
        <v>10.669999999999987</v>
      </c>
      <c r="O61" s="4">
        <f t="shared" si="2"/>
        <v>607.3838814999979</v>
      </c>
      <c r="P61">
        <f t="shared" si="3"/>
        <v>0.07639269408368843</v>
      </c>
      <c r="R61">
        <f t="shared" si="4"/>
        <v>0.07635621714051748</v>
      </c>
      <c r="S61">
        <f t="shared" si="5"/>
        <v>0.07639971082033879</v>
      </c>
      <c r="T61">
        <f t="shared" si="6"/>
        <v>0.07639484054566835</v>
      </c>
    </row>
    <row r="62" spans="1:20" ht="12.75">
      <c r="A62">
        <v>11.15</v>
      </c>
      <c r="B62" s="13">
        <v>0.0739962716872923</v>
      </c>
      <c r="C62" s="4">
        <f t="shared" si="12"/>
        <v>693.0979375000001</v>
      </c>
      <c r="D62">
        <f t="shared" si="13"/>
        <v>2.547005552683468E-10</v>
      </c>
      <c r="N62">
        <f t="shared" si="7"/>
        <v>10.679999999999987</v>
      </c>
      <c r="O62" s="4">
        <f t="shared" si="2"/>
        <v>609.0932159999978</v>
      </c>
      <c r="P62">
        <f t="shared" si="3"/>
        <v>0.07635967569833382</v>
      </c>
      <c r="R62">
        <f t="shared" si="4"/>
        <v>0.07632323156069468</v>
      </c>
      <c r="S62">
        <f t="shared" si="5"/>
        <v>0.07636675685434677</v>
      </c>
      <c r="T62">
        <f t="shared" si="6"/>
        <v>0.07636177637638634</v>
      </c>
    </row>
    <row r="63" spans="3:20" ht="12.75">
      <c r="C63" s="4"/>
      <c r="D63" s="10" t="s">
        <v>8</v>
      </c>
      <c r="N63">
        <f t="shared" si="7"/>
        <v>10.689999999999987</v>
      </c>
      <c r="O63" s="4">
        <f t="shared" si="2"/>
        <v>610.8057544999978</v>
      </c>
      <c r="P63">
        <f t="shared" si="3"/>
        <v>0.07632583601517262</v>
      </c>
      <c r="R63">
        <f t="shared" si="4"/>
        <v>0.07628944351435288</v>
      </c>
      <c r="S63">
        <f t="shared" si="5"/>
        <v>0.07633296378023302</v>
      </c>
      <c r="T63">
        <f t="shared" si="6"/>
        <v>0.07632788157686113</v>
      </c>
    </row>
    <row r="64" spans="3:20" ht="12.75">
      <c r="C64" s="4"/>
      <c r="D64">
        <f>SUM(D57:D62)</f>
        <v>2.322498950427706E-09</v>
      </c>
      <c r="N64">
        <f t="shared" si="7"/>
        <v>10.699999999999987</v>
      </c>
      <c r="O64" s="4">
        <f t="shared" si="2"/>
        <v>612.5214999999978</v>
      </c>
      <c r="P64">
        <f t="shared" si="3"/>
        <v>0.07629118239153994</v>
      </c>
      <c r="R64">
        <f t="shared" si="4"/>
        <v>0.0762548599751423</v>
      </c>
      <c r="S64">
        <f t="shared" si="5"/>
        <v>0.07629833879460327</v>
      </c>
      <c r="T64">
        <f t="shared" si="6"/>
        <v>0.07629316346333456</v>
      </c>
    </row>
    <row r="65" spans="3:20" ht="12.75">
      <c r="C65" s="4"/>
      <c r="N65">
        <f t="shared" si="7"/>
        <v>10.709999999999987</v>
      </c>
      <c r="O65" s="4">
        <f t="shared" si="2"/>
        <v>614.2404554999977</v>
      </c>
      <c r="P65">
        <f t="shared" si="3"/>
        <v>0.07625572209034215</v>
      </c>
      <c r="R65">
        <f t="shared" si="4"/>
        <v>0.07621948782903569</v>
      </c>
      <c r="S65">
        <f t="shared" si="5"/>
        <v>0.07626288900475318</v>
      </c>
      <c r="T65">
        <f t="shared" si="6"/>
        <v>0.07625762925937649</v>
      </c>
    </row>
    <row r="66" spans="3:20" ht="12.75">
      <c r="C66" s="4"/>
      <c r="N66">
        <f t="shared" si="7"/>
        <v>10.719999999999986</v>
      </c>
      <c r="O66" s="4">
        <f t="shared" si="2"/>
        <v>615.9626239999976</v>
      </c>
      <c r="P66">
        <f t="shared" si="3"/>
        <v>0.0762194622813291</v>
      </c>
      <c r="R66">
        <f t="shared" si="4"/>
        <v>0.07618333387548593</v>
      </c>
      <c r="S66">
        <f t="shared" si="5"/>
        <v>0.07622662142983315</v>
      </c>
      <c r="T66">
        <f t="shared" si="6"/>
        <v>0.07622128609711733</v>
      </c>
    </row>
    <row r="67" spans="14:20" ht="12.75">
      <c r="N67">
        <f t="shared" si="7"/>
        <v>10.729999999999986</v>
      </c>
      <c r="O67" s="4">
        <f t="shared" si="2"/>
        <v>617.6880084999976</v>
      </c>
      <c r="P67">
        <f t="shared" si="3"/>
        <v>0.07618241004234787</v>
      </c>
      <c r="R67">
        <f t="shared" si="4"/>
        <v>0.07614640482856723</v>
      </c>
      <c r="S67">
        <f t="shared" si="5"/>
        <v>0.07618954300199664</v>
      </c>
      <c r="T67">
        <f t="shared" si="6"/>
        <v>0.07618414101846332</v>
      </c>
    </row>
    <row r="68" spans="14:20" ht="12.75">
      <c r="N68">
        <f t="shared" si="7"/>
        <v>10.739999999999986</v>
      </c>
      <c r="O68" s="4">
        <f t="shared" si="2"/>
        <v>619.4166119999976</v>
      </c>
      <c r="P68">
        <f t="shared" si="3"/>
        <v>0.07614457236057869</v>
      </c>
      <c r="R68">
        <f t="shared" si="4"/>
        <v>0.07610870731810015</v>
      </c>
      <c r="S68">
        <f t="shared" si="5"/>
        <v>0.07615166056753268</v>
      </c>
      <c r="T68">
        <f t="shared" si="6"/>
        <v>0.0761462009762945</v>
      </c>
    </row>
    <row r="69" spans="14:20" ht="12.75">
      <c r="N69">
        <f t="shared" si="7"/>
        <v>10.749999999999986</v>
      </c>
      <c r="O69" s="4">
        <f aca="true" t="shared" si="14" ref="O69:O114">((N69)^3)/2</f>
        <v>621.1484374999975</v>
      </c>
      <c r="P69">
        <f aca="true" t="shared" si="15" ref="P69:P114">($F$6*$H$6)*((1/($G$6*($G$6-1)))*($H$6/O69)^($G$6-1)+O69/($G$6*$H$6)-1/($G$6-1))+$I$6</f>
        <v>0.07610595613375293</v>
      </c>
      <c r="R69">
        <f aca="true" t="shared" si="16" ref="R69:R114">($F$42*$H$42)*((1/($G$42*($G$42-1)))*($H$42/O69)^($G$42-1)+O69/($G$42*$H$42)-1/($G$42-1))+$I$42</f>
        <v>0.07607024789076099</v>
      </c>
      <c r="S69">
        <f aca="true" t="shared" si="17" ref="S69:S114">($F$58*$H$58)*((1/($G$58*($G$58-1)))*($H$58/O69)^($G$58-1)+O69/($G$58*$H$58)-1/($G$58-1))+$I$58</f>
        <v>0.07611298088798255</v>
      </c>
      <c r="T69">
        <f aca="true" t="shared" si="18" ref="T69:T114">($F$77*$H$77)*((1/($G$77*($G$77-1)))*($H$77/O69)^($G$77-1)+O69/($G$77*$H$77)-1/($G$77-1))+$I$77</f>
        <v>0.0761074728356455</v>
      </c>
    </row>
    <row r="70" spans="14:20" ht="12.75">
      <c r="N70">
        <f aca="true" t="shared" si="19" ref="N70:N114">N69+0.01</f>
        <v>10.759999999999986</v>
      </c>
      <c r="O70" s="4">
        <f t="shared" si="14"/>
        <v>622.8834879999976</v>
      </c>
      <c r="P70">
        <f t="shared" si="15"/>
        <v>0.07606656817135383</v>
      </c>
      <c r="R70">
        <f t="shared" si="16"/>
        <v>0.07603103301117524</v>
      </c>
      <c r="S70">
        <f t="shared" si="17"/>
        <v>0.07607351064124084</v>
      </c>
      <c r="T70">
        <f t="shared" si="18"/>
        <v>0.07606796337486976</v>
      </c>
    </row>
    <row r="71" spans="14:20" ht="12.75">
      <c r="N71">
        <f t="shared" si="19"/>
        <v>10.769999999999985</v>
      </c>
      <c r="O71" s="4">
        <f t="shared" si="14"/>
        <v>624.6217664999974</v>
      </c>
      <c r="P71">
        <f t="shared" si="15"/>
        <v>0.07602641519579979</v>
      </c>
      <c r="R71">
        <f t="shared" si="16"/>
        <v>0.07599106906299596</v>
      </c>
      <c r="S71">
        <f t="shared" si="17"/>
        <v>0.0760332564226413</v>
      </c>
      <c r="T71">
        <f t="shared" si="18"/>
        <v>0.07602767928678729</v>
      </c>
    </row>
    <row r="72" spans="14:20" ht="12.75">
      <c r="N72">
        <f t="shared" si="19"/>
        <v>10.779999999999985</v>
      </c>
      <c r="O72" s="4">
        <f t="shared" si="14"/>
        <v>626.3632759999974</v>
      </c>
      <c r="P72">
        <f t="shared" si="15"/>
        <v>0.07598550384361084</v>
      </c>
      <c r="R72">
        <f t="shared" si="16"/>
        <v>0.07595036234996681</v>
      </c>
      <c r="S72">
        <f t="shared" si="17"/>
        <v>0.07599222474602758</v>
      </c>
      <c r="T72">
        <f t="shared" si="18"/>
        <v>0.07598662717981601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19"/>
        <v>10.789999999999985</v>
      </c>
      <c r="O73" s="4">
        <f t="shared" si="14"/>
        <v>628.1080194999973</v>
      </c>
      <c r="P73">
        <f t="shared" si="15"/>
        <v>0.07594384066655847</v>
      </c>
      <c r="R73">
        <f t="shared" si="16"/>
        <v>0.07590891909697027</v>
      </c>
      <c r="S73">
        <f t="shared" si="17"/>
        <v>0.07595042204480906</v>
      </c>
      <c r="T73">
        <f t="shared" si="18"/>
        <v>0.07594481357908728</v>
      </c>
    </row>
    <row r="74" spans="1:20" ht="18">
      <c r="A74" s="3" t="s">
        <v>17</v>
      </c>
      <c r="C74" s="4"/>
      <c r="N74">
        <f t="shared" si="19"/>
        <v>10.799999999999985</v>
      </c>
      <c r="O74" s="4">
        <f t="shared" si="14"/>
        <v>629.8559999999974</v>
      </c>
      <c r="P74">
        <f t="shared" si="15"/>
        <v>0.07590143213279886</v>
      </c>
      <c r="R74">
        <f t="shared" si="16"/>
        <v>0.075866745451061</v>
      </c>
      <c r="S74">
        <f t="shared" si="17"/>
        <v>0.07590785467300205</v>
      </c>
      <c r="T74">
        <f t="shared" si="18"/>
        <v>0.0759022449275455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19"/>
        <v>10.809999999999985</v>
      </c>
      <c r="O75" s="4">
        <f t="shared" si="14"/>
        <v>631.6072204999973</v>
      </c>
      <c r="P75">
        <f t="shared" si="15"/>
        <v>0.07585828462799009</v>
      </c>
      <c r="R75">
        <f t="shared" si="16"/>
        <v>0.07582384748248493</v>
      </c>
      <c r="S75">
        <f t="shared" si="17"/>
        <v>0.07586452890625665</v>
      </c>
      <c r="T75">
        <f t="shared" si="18"/>
        <v>0.07585892758703242</v>
      </c>
    </row>
    <row r="76" spans="1:20" ht="12.75">
      <c r="A76" s="12">
        <v>10.15</v>
      </c>
      <c r="B76" s="13">
        <v>0.0767813879686514</v>
      </c>
      <c r="C76" s="4">
        <f aca="true" t="shared" si="20" ref="C76:C81">((A76)^3)/2</f>
        <v>522.8391875000001</v>
      </c>
      <c r="D76">
        <f aca="true" t="shared" si="21" ref="D76:D81">(B76-($F$77*$H$77)*((1/($G$77*($G$77-1)))*($H$77/C76)^($G$77-1)+C76/($G$77*$H$77)-1/($G$77-1))-$I$77)^2</f>
        <v>9.200596225299487E-10</v>
      </c>
      <c r="K76" s="11" t="s">
        <v>10</v>
      </c>
      <c r="N76">
        <f t="shared" si="19"/>
        <v>10.819999999999984</v>
      </c>
      <c r="O76" s="4">
        <f t="shared" si="14"/>
        <v>633.3616839999972</v>
      </c>
      <c r="P76">
        <f t="shared" si="15"/>
        <v>0.07581440445639327</v>
      </c>
      <c r="R76">
        <f t="shared" si="16"/>
        <v>0.07578023118568396</v>
      </c>
      <c r="S76">
        <f t="shared" si="17"/>
        <v>0.07582045094286928</v>
      </c>
      <c r="T76">
        <f t="shared" si="18"/>
        <v>0.07581486783935582</v>
      </c>
    </row>
    <row r="77" spans="1:20" ht="12.75">
      <c r="A77">
        <v>10.35</v>
      </c>
      <c r="B77" s="13">
        <v>0.0769641263307789</v>
      </c>
      <c r="C77" s="4">
        <f t="shared" si="20"/>
        <v>554.3589374999999</v>
      </c>
      <c r="D77">
        <f t="shared" si="21"/>
        <v>1.1089545353466057E-12</v>
      </c>
      <c r="F77">
        <v>-0.0002466802386256991</v>
      </c>
      <c r="G77">
        <v>4.440556604214786</v>
      </c>
      <c r="H77" s="4">
        <v>552.3466101531764</v>
      </c>
      <c r="I77">
        <v>0.07696607771321567</v>
      </c>
      <c r="K77">
        <f>((H77*2)^(1/3))*0.5291772083</f>
        <v>5.470348905536001</v>
      </c>
      <c r="N77">
        <f t="shared" si="19"/>
        <v>10.829999999999984</v>
      </c>
      <c r="O77" s="4">
        <f t="shared" si="14"/>
        <v>635.1193934999972</v>
      </c>
      <c r="P77">
        <f t="shared" si="15"/>
        <v>0.07576979784195813</v>
      </c>
      <c r="R77">
        <f t="shared" si="16"/>
        <v>0.07573590248028653</v>
      </c>
      <c r="S77">
        <f t="shared" si="17"/>
        <v>0.07577562690478128</v>
      </c>
      <c r="T77">
        <f t="shared" si="18"/>
        <v>0.07577007188734355</v>
      </c>
    </row>
    <row r="78" spans="1:20" ht="12.75">
      <c r="A78">
        <v>10.55</v>
      </c>
      <c r="B78" s="13">
        <v>0.0767106283132363</v>
      </c>
      <c r="C78" s="4">
        <f t="shared" si="20"/>
        <v>587.1206875</v>
      </c>
      <c r="D78">
        <f t="shared" si="21"/>
        <v>1.7950333043716552E-10</v>
      </c>
      <c r="K78" s="10" t="s">
        <v>18</v>
      </c>
      <c r="N78">
        <f t="shared" si="19"/>
        <v>10.839999999999984</v>
      </c>
      <c r="O78" s="4">
        <f t="shared" si="14"/>
        <v>636.8803519999972</v>
      </c>
      <c r="P78">
        <f t="shared" si="15"/>
        <v>0.075724470929393</v>
      </c>
      <c r="R78">
        <f t="shared" si="16"/>
        <v>0.07569086721208458</v>
      </c>
      <c r="S78">
        <f t="shared" si="17"/>
        <v>0.07573006283856369</v>
      </c>
      <c r="T78">
        <f t="shared" si="18"/>
        <v>0.07572454585588241</v>
      </c>
    </row>
    <row r="79" spans="1:20" ht="12.75">
      <c r="A79">
        <v>10.75</v>
      </c>
      <c r="B79" s="13">
        <v>0.0760957168354536</v>
      </c>
      <c r="C79" s="4">
        <f t="shared" si="20"/>
        <v>621.1484375</v>
      </c>
      <c r="D79">
        <f t="shared" si="21"/>
        <v>1.3820354051040844E-10</v>
      </c>
      <c r="K79">
        <f>F77*(-14710.5013544)</f>
        <v>3.628789984407062</v>
      </c>
      <c r="N79">
        <f t="shared" si="19"/>
        <v>10.849999999999984</v>
      </c>
      <c r="O79" s="4">
        <f t="shared" si="14"/>
        <v>638.644562499997</v>
      </c>
      <c r="P79">
        <f t="shared" si="15"/>
        <v>0.07567842978521962</v>
      </c>
      <c r="R79">
        <f t="shared" si="16"/>
        <v>0.0756451311539966</v>
      </c>
      <c r="S79">
        <f t="shared" si="17"/>
        <v>0.07568376471638845</v>
      </c>
      <c r="T79">
        <f t="shared" si="18"/>
        <v>0.07567829579294255</v>
      </c>
    </row>
    <row r="80" spans="1:20" ht="12.75">
      <c r="A80">
        <v>10.95</v>
      </c>
      <c r="B80" s="13">
        <v>0.0751729504737284</v>
      </c>
      <c r="C80" s="4">
        <f t="shared" si="20"/>
        <v>656.4661874999999</v>
      </c>
      <c r="D80">
        <f t="shared" si="21"/>
        <v>1.849427170628152E-11</v>
      </c>
      <c r="N80">
        <f t="shared" si="19"/>
        <v>10.859999999999983</v>
      </c>
      <c r="O80" s="4">
        <f t="shared" si="14"/>
        <v>640.4120279999971</v>
      </c>
      <c r="P80">
        <f t="shared" si="15"/>
        <v>0.07563168039881302</v>
      </c>
      <c r="R80">
        <f t="shared" si="16"/>
        <v>0.0755987000070174</v>
      </c>
      <c r="S80">
        <f t="shared" si="17"/>
        <v>0.07563673843698619</v>
      </c>
      <c r="T80">
        <f t="shared" si="18"/>
        <v>0.07563132767058744</v>
      </c>
    </row>
    <row r="81" spans="1:20" ht="12.75">
      <c r="A81">
        <v>11.15</v>
      </c>
      <c r="B81" s="13">
        <v>0.0739967537796815</v>
      </c>
      <c r="C81" s="4">
        <f t="shared" si="20"/>
        <v>693.0979375000001</v>
      </c>
      <c r="D81">
        <f t="shared" si="21"/>
        <v>2.4090005699965226E-10</v>
      </c>
      <c r="N81">
        <f t="shared" si="19"/>
        <v>10.869999999999983</v>
      </c>
      <c r="O81" s="4">
        <f t="shared" si="14"/>
        <v>642.182751499997</v>
      </c>
      <c r="P81">
        <f t="shared" si="15"/>
        <v>0.0755842286834265</v>
      </c>
      <c r="R81">
        <f t="shared" si="16"/>
        <v>0.07555157940115471</v>
      </c>
      <c r="S81">
        <f t="shared" si="17"/>
        <v>0.07558898982659082</v>
      </c>
      <c r="T81">
        <f t="shared" si="18"/>
        <v>0.07558364738596983</v>
      </c>
    </row>
    <row r="82" spans="3:20" ht="12.75">
      <c r="C82" s="4"/>
      <c r="D82" s="10" t="s">
        <v>8</v>
      </c>
      <c r="N82">
        <f t="shared" si="19"/>
        <v>10.879999999999983</v>
      </c>
      <c r="O82" s="4">
        <f t="shared" si="14"/>
        <v>643.9567359999969</v>
      </c>
      <c r="P82">
        <f t="shared" si="15"/>
        <v>0.0755360804772022</v>
      </c>
      <c r="R82">
        <f t="shared" si="16"/>
        <v>0.0755037748963525</v>
      </c>
      <c r="S82">
        <f t="shared" si="17"/>
        <v>0.07554052463987113</v>
      </c>
      <c r="T82">
        <f t="shared" si="18"/>
        <v>0.07553526076231339</v>
      </c>
    </row>
    <row r="83" spans="3:20" ht="12.75">
      <c r="C83" s="4"/>
      <c r="D83">
        <f>SUM(D76:D81)</f>
        <v>1.4982697767188031E-09</v>
      </c>
      <c r="N83">
        <f t="shared" si="19"/>
        <v>10.889999999999983</v>
      </c>
      <c r="O83" s="4">
        <f t="shared" si="14"/>
        <v>645.733984499997</v>
      </c>
      <c r="P83">
        <f t="shared" si="15"/>
        <v>0.07548724154416725</v>
      </c>
      <c r="R83">
        <f t="shared" si="16"/>
        <v>0.0754552919834017</v>
      </c>
      <c r="S83">
        <f t="shared" si="17"/>
        <v>0.0754913485608496</v>
      </c>
      <c r="T83">
        <f t="shared" si="18"/>
        <v>0.07548617354988096</v>
      </c>
    </row>
    <row r="84" spans="3:20" ht="12.75">
      <c r="C84" s="4"/>
      <c r="N84">
        <f t="shared" si="19"/>
        <v>10.899999999999983</v>
      </c>
      <c r="O84" s="4">
        <f t="shared" si="14"/>
        <v>647.5144999999969</v>
      </c>
      <c r="P84">
        <f t="shared" si="15"/>
        <v>0.07543771757521578</v>
      </c>
      <c r="R84">
        <f t="shared" si="16"/>
        <v>0.07540613608483815</v>
      </c>
      <c r="S84">
        <f t="shared" si="17"/>
        <v>0.07544146720380855</v>
      </c>
      <c r="T84">
        <f t="shared" si="18"/>
        <v>0.07543639142692912</v>
      </c>
    </row>
    <row r="85" spans="3:20" ht="12.75">
      <c r="C85" s="4"/>
      <c r="N85">
        <f t="shared" si="19"/>
        <v>10.909999999999982</v>
      </c>
      <c r="O85" s="4">
        <f t="shared" si="14"/>
        <v>649.2982854999968</v>
      </c>
      <c r="P85">
        <f t="shared" si="15"/>
        <v>0.07538751418907726</v>
      </c>
      <c r="R85">
        <f t="shared" si="16"/>
        <v>0.07535631255582802</v>
      </c>
      <c r="S85">
        <f t="shared" si="17"/>
        <v>0.07539088611418383</v>
      </c>
      <c r="T85">
        <f t="shared" si="18"/>
        <v>0.0753859200006493</v>
      </c>
    </row>
    <row r="86" spans="14:20" ht="12.75">
      <c r="N86">
        <f t="shared" si="19"/>
        <v>10.919999999999982</v>
      </c>
      <c r="O86" s="4">
        <f t="shared" si="14"/>
        <v>651.0853439999968</v>
      </c>
      <c r="P86">
        <f t="shared" si="15"/>
        <v>0.07533663693327079</v>
      </c>
      <c r="R86">
        <f t="shared" si="16"/>
        <v>0.07530582668504111</v>
      </c>
      <c r="S86">
        <f t="shared" si="17"/>
        <v>0.07533961076944633</v>
      </c>
      <c r="T86">
        <f t="shared" si="18"/>
        <v>0.07533476480809585</v>
      </c>
    </row>
    <row r="87" spans="14:20" ht="12.75">
      <c r="N87">
        <f t="shared" si="19"/>
        <v>10.929999999999982</v>
      </c>
      <c r="O87" s="4">
        <f t="shared" si="14"/>
        <v>652.8756784999968</v>
      </c>
      <c r="P87">
        <f t="shared" si="15"/>
        <v>0.07528509128504628</v>
      </c>
      <c r="R87">
        <f t="shared" si="16"/>
        <v>0.07525468369551194</v>
      </c>
      <c r="S87">
        <f t="shared" si="17"/>
        <v>0.07528764657997129</v>
      </c>
      <c r="T87">
        <f t="shared" si="18"/>
        <v>0.07528293131710123</v>
      </c>
    </row>
    <row r="88" spans="14:20" ht="12.75">
      <c r="N88">
        <f t="shared" si="19"/>
        <v>10.939999999999982</v>
      </c>
      <c r="O88" s="4">
        <f t="shared" si="14"/>
        <v>654.6692919999967</v>
      </c>
      <c r="P88">
        <f t="shared" si="15"/>
        <v>0.07523288265231202</v>
      </c>
      <c r="R88">
        <f t="shared" si="16"/>
        <v>0.07520288874548885</v>
      </c>
      <c r="S88">
        <f t="shared" si="17"/>
        <v>0.07523499888989593</v>
      </c>
      <c r="T88">
        <f t="shared" si="18"/>
        <v>0.07523042492717824</v>
      </c>
    </row>
    <row r="89" spans="14:20" ht="12.75">
      <c r="N89">
        <f t="shared" si="19"/>
        <v>10.949999999999982</v>
      </c>
      <c r="O89" s="4">
        <f t="shared" si="14"/>
        <v>656.4661874999966</v>
      </c>
      <c r="P89">
        <f t="shared" si="15"/>
        <v>0.0751800163745494</v>
      </c>
      <c r="R89">
        <f t="shared" si="16"/>
        <v>0.07515044692927152</v>
      </c>
      <c r="S89">
        <f t="shared" si="17"/>
        <v>0.07518167297796505</v>
      </c>
      <c r="T89">
        <f t="shared" si="18"/>
        <v>0.07517725097040985</v>
      </c>
    </row>
    <row r="90" spans="14:20" ht="12.75">
      <c r="N90">
        <f t="shared" si="19"/>
        <v>10.959999999999981</v>
      </c>
      <c r="O90" s="4">
        <f t="shared" si="14"/>
        <v>658.2663679999966</v>
      </c>
      <c r="P90">
        <f t="shared" si="15"/>
        <v>0.07512649772371467</v>
      </c>
      <c r="R90">
        <f t="shared" si="16"/>
        <v>0.07509736327803677</v>
      </c>
      <c r="S90">
        <f t="shared" si="17"/>
        <v>0.07512767405836525</v>
      </c>
      <c r="T90">
        <f t="shared" si="18"/>
        <v>0.07512341471232656</v>
      </c>
    </row>
    <row r="91" spans="14:20" ht="12.75">
      <c r="N91">
        <f t="shared" si="19"/>
        <v>10.969999999999981</v>
      </c>
      <c r="O91" s="4">
        <f t="shared" si="14"/>
        <v>660.0698364999965</v>
      </c>
      <c r="P91">
        <f t="shared" si="15"/>
        <v>0.07507233190512802</v>
      </c>
      <c r="R91">
        <f t="shared" si="16"/>
        <v>0.07504364276065308</v>
      </c>
      <c r="S91">
        <f t="shared" si="17"/>
        <v>0.07507300728154787</v>
      </c>
      <c r="T91">
        <f t="shared" si="18"/>
        <v>0.07506892135277157</v>
      </c>
    </row>
    <row r="92" spans="14:20" ht="12.75">
      <c r="N92">
        <f t="shared" si="19"/>
        <v>10.97999999999998</v>
      </c>
      <c r="O92" s="4">
        <f t="shared" si="14"/>
        <v>661.8765959999965</v>
      </c>
      <c r="P92">
        <f t="shared" si="15"/>
        <v>0.07501752405835006</v>
      </c>
      <c r="R92">
        <f t="shared" si="16"/>
        <v>0.07498929028448371</v>
      </c>
      <c r="S92">
        <f t="shared" si="17"/>
        <v>0.07501767773504038</v>
      </c>
      <c r="T92">
        <f t="shared" si="18"/>
        <v>0.07501377602675398</v>
      </c>
    </row>
    <row r="93" spans="14:20" ht="12.75">
      <c r="N93">
        <f t="shared" si="19"/>
        <v>10.98999999999998</v>
      </c>
      <c r="O93" s="4">
        <f t="shared" si="14"/>
        <v>663.6866494999965</v>
      </c>
      <c r="P93">
        <f t="shared" si="15"/>
        <v>0.07496207925804618</v>
      </c>
      <c r="R93">
        <f t="shared" si="16"/>
        <v>0.07493431069617891</v>
      </c>
      <c r="S93">
        <f t="shared" si="17"/>
        <v>0.07496169044424708</v>
      </c>
      <c r="T93">
        <f t="shared" si="18"/>
        <v>0.07495798380529002</v>
      </c>
    </row>
    <row r="94" spans="14:20" ht="12.75">
      <c r="N94">
        <f t="shared" si="19"/>
        <v>10.99999999999998</v>
      </c>
      <c r="O94" s="4">
        <f t="shared" si="14"/>
        <v>665.4999999999965</v>
      </c>
      <c r="P94">
        <f t="shared" si="15"/>
        <v>0.07490600251483862</v>
      </c>
      <c r="R94">
        <f t="shared" si="16"/>
        <v>0.07487870878245713</v>
      </c>
      <c r="S94">
        <f t="shared" si="17"/>
        <v>0.07490505037323862</v>
      </c>
      <c r="T94">
        <f t="shared" si="18"/>
        <v>0.0749015496962328</v>
      </c>
    </row>
    <row r="95" spans="14:20" ht="12.75">
      <c r="N95">
        <f t="shared" si="19"/>
        <v>11.00999999999998</v>
      </c>
      <c r="O95" s="4">
        <f t="shared" si="14"/>
        <v>667.3166504999964</v>
      </c>
      <c r="P95">
        <f t="shared" si="15"/>
        <v>0.07484929877614657</v>
      </c>
      <c r="R95">
        <f t="shared" si="16"/>
        <v>0.07482248927087548</v>
      </c>
      <c r="S95">
        <f t="shared" si="17"/>
        <v>0.07484776242553089</v>
      </c>
      <c r="T95">
        <f t="shared" si="18"/>
        <v>0.07484447864509036</v>
      </c>
    </row>
    <row r="96" spans="14:20" ht="12.75">
      <c r="N96">
        <f t="shared" si="19"/>
        <v>11.01999999999998</v>
      </c>
      <c r="O96" s="4">
        <f t="shared" si="14"/>
        <v>669.1366039999964</v>
      </c>
      <c r="P96">
        <f t="shared" si="15"/>
        <v>0.07479197292701474</v>
      </c>
      <c r="R96">
        <f t="shared" si="16"/>
        <v>0.07476565683058962</v>
      </c>
      <c r="S96">
        <f t="shared" si="17"/>
        <v>0.07478983144485331</v>
      </c>
      <c r="T96">
        <f t="shared" si="18"/>
        <v>0.07478677553583256</v>
      </c>
    </row>
    <row r="97" spans="14:20" ht="12.75">
      <c r="N97">
        <f t="shared" si="19"/>
        <v>11.02999999999998</v>
      </c>
      <c r="O97" s="4">
        <f t="shared" si="14"/>
        <v>670.9598634999963</v>
      </c>
      <c r="P97">
        <f t="shared" si="15"/>
        <v>0.07473402979093001</v>
      </c>
      <c r="R97">
        <f t="shared" si="16"/>
        <v>0.07470821607310328</v>
      </c>
      <c r="S97">
        <f t="shared" si="17"/>
        <v>0.07473126221590681</v>
      </c>
      <c r="T97">
        <f t="shared" si="18"/>
        <v>0.07472844519168667</v>
      </c>
    </row>
    <row r="98" spans="14:20" ht="12.75">
      <c r="N98">
        <f t="shared" si="19"/>
        <v>11.03999999999998</v>
      </c>
      <c r="O98" s="4">
        <f t="shared" si="14"/>
        <v>672.7864319999962</v>
      </c>
      <c r="P98">
        <f t="shared" si="15"/>
        <v>0.07467547413062685</v>
      </c>
      <c r="R98">
        <f t="shared" si="16"/>
        <v>0.07465017155300731</v>
      </c>
      <c r="S98">
        <f t="shared" si="17"/>
        <v>0.07467205946511121</v>
      </c>
      <c r="T98">
        <f t="shared" si="18"/>
        <v>0.07466949237592214</v>
      </c>
    </row>
    <row r="99" spans="14:20" ht="12.75">
      <c r="N99">
        <f t="shared" si="19"/>
        <v>11.04999999999998</v>
      </c>
      <c r="O99" s="4">
        <f t="shared" si="14"/>
        <v>674.6163124999963</v>
      </c>
      <c r="P99">
        <f t="shared" si="15"/>
        <v>0.07461631064888148</v>
      </c>
      <c r="R99">
        <f t="shared" si="16"/>
        <v>0.07459152776870878</v>
      </c>
      <c r="S99">
        <f t="shared" si="17"/>
        <v>0.07461222786134282</v>
      </c>
      <c r="T99">
        <f t="shared" si="18"/>
        <v>0.07460992179262431</v>
      </c>
    </row>
    <row r="100" spans="14:20" ht="12.75">
      <c r="N100">
        <f t="shared" si="19"/>
        <v>11.05999999999998</v>
      </c>
      <c r="O100" s="4">
        <f t="shared" si="14"/>
        <v>676.4495079999962</v>
      </c>
      <c r="P100">
        <f t="shared" si="15"/>
        <v>0.07455654398929491</v>
      </c>
      <c r="R100">
        <f t="shared" si="16"/>
        <v>0.07453228916315004</v>
      </c>
      <c r="S100">
        <f t="shared" si="17"/>
        <v>0.07455177201666188</v>
      </c>
      <c r="T100">
        <f t="shared" si="18"/>
        <v>0.07454973808745763</v>
      </c>
    </row>
    <row r="101" spans="14:20" ht="12.75">
      <c r="N101">
        <f t="shared" si="19"/>
        <v>11.069999999999979</v>
      </c>
      <c r="O101" s="4">
        <f t="shared" si="14"/>
        <v>678.2860214999961</v>
      </c>
      <c r="P101">
        <f t="shared" si="15"/>
        <v>0.07449617873706502</v>
      </c>
      <c r="R101">
        <f t="shared" si="16"/>
        <v>0.07447246012451786</v>
      </c>
      <c r="S101">
        <f t="shared" si="17"/>
        <v>0.07449069648703012</v>
      </c>
      <c r="T101">
        <f t="shared" si="18"/>
        <v>0.0744889458484183</v>
      </c>
    </row>
    <row r="102" spans="14:20" ht="12.75">
      <c r="N102">
        <f t="shared" si="19"/>
        <v>11.079999999999979</v>
      </c>
      <c r="O102" s="4">
        <f t="shared" si="14"/>
        <v>680.1258559999961</v>
      </c>
      <c r="P102">
        <f t="shared" si="15"/>
        <v>0.07443521941974791</v>
      </c>
      <c r="R102">
        <f t="shared" si="16"/>
        <v>0.07441204498694301</v>
      </c>
      <c r="S102">
        <f t="shared" si="17"/>
        <v>0.0744290057730187</v>
      </c>
      <c r="T102">
        <f t="shared" si="18"/>
        <v>0.07442754960657652</v>
      </c>
    </row>
    <row r="103" spans="14:20" ht="12.75">
      <c r="N103">
        <f t="shared" si="19"/>
        <v>11.089999999999979</v>
      </c>
      <c r="O103" s="4">
        <f t="shared" si="14"/>
        <v>681.969014499996</v>
      </c>
      <c r="P103">
        <f t="shared" si="15"/>
        <v>0.07437367050800878</v>
      </c>
      <c r="R103">
        <f t="shared" si="16"/>
        <v>0.07435104803119014</v>
      </c>
      <c r="S103">
        <f t="shared" si="17"/>
        <v>0.07436670432050661</v>
      </c>
      <c r="T103">
        <f t="shared" si="18"/>
        <v>0.0743655538368086</v>
      </c>
    </row>
    <row r="104" spans="14:20" ht="12.75">
      <c r="N104">
        <f t="shared" si="19"/>
        <v>11.099999999999978</v>
      </c>
      <c r="O104" s="4">
        <f t="shared" si="14"/>
        <v>683.8154999999961</v>
      </c>
      <c r="P104">
        <f t="shared" si="15"/>
        <v>0.07431153641636207</v>
      </c>
      <c r="R104">
        <f t="shared" si="16"/>
        <v>0.07428947348533835</v>
      </c>
      <c r="S104">
        <f t="shared" si="17"/>
        <v>0.07430379652136958</v>
      </c>
      <c r="T104">
        <f t="shared" si="18"/>
        <v>0.07430296295851885</v>
      </c>
    </row>
    <row r="105" spans="14:20" ht="12.75">
      <c r="N105">
        <f t="shared" si="19"/>
        <v>11.109999999999978</v>
      </c>
      <c r="O105" s="4">
        <f t="shared" si="14"/>
        <v>685.6653154999959</v>
      </c>
      <c r="P105">
        <f t="shared" si="15"/>
        <v>0.07424882150390162</v>
      </c>
      <c r="R105">
        <f t="shared" si="16"/>
        <v>0.07422732552545244</v>
      </c>
      <c r="S105">
        <f t="shared" si="17"/>
        <v>0.07424028671415968</v>
      </c>
      <c r="T105">
        <f t="shared" si="18"/>
        <v>0.07423978133635177</v>
      </c>
    </row>
    <row r="106" spans="14:20" ht="12.75">
      <c r="N106">
        <f t="shared" si="19"/>
        <v>11.119999999999978</v>
      </c>
      <c r="O106" s="4">
        <f t="shared" si="14"/>
        <v>687.5184639999959</v>
      </c>
      <c r="P106">
        <f t="shared" si="15"/>
        <v>0.07418553007502052</v>
      </c>
      <c r="R106">
        <f t="shared" si="16"/>
        <v>0.074164608276245</v>
      </c>
      <c r="S106">
        <f t="shared" si="17"/>
        <v>0.07417617918477586</v>
      </c>
      <c r="T106">
        <f t="shared" si="18"/>
        <v>0.07417601328089432</v>
      </c>
    </row>
    <row r="107" spans="14:20" ht="12.75">
      <c r="N107">
        <f t="shared" si="19"/>
        <v>11.129999999999978</v>
      </c>
      <c r="O107" s="4">
        <f t="shared" si="14"/>
        <v>689.3749484999959</v>
      </c>
      <c r="P107">
        <f t="shared" si="15"/>
        <v>0.07412166638012099</v>
      </c>
      <c r="R107">
        <f t="shared" si="16"/>
        <v>0.07410132581172951</v>
      </c>
      <c r="S107">
        <f t="shared" si="17"/>
        <v>0.07411147816712542</v>
      </c>
      <c r="T107">
        <f t="shared" si="18"/>
        <v>0.07411166304936863</v>
      </c>
    </row>
    <row r="108" spans="14:20" ht="12.75">
      <c r="N108">
        <f t="shared" si="19"/>
        <v>11.139999999999977</v>
      </c>
      <c r="O108" s="4">
        <f t="shared" si="14"/>
        <v>691.2347719999958</v>
      </c>
      <c r="P108">
        <f t="shared" si="15"/>
        <v>0.07405723461631453</v>
      </c>
      <c r="R108">
        <f t="shared" si="16"/>
        <v>0.07403748215586457</v>
      </c>
      <c r="S108">
        <f t="shared" si="17"/>
        <v>0.07404618784377655</v>
      </c>
      <c r="T108">
        <f t="shared" si="18"/>
        <v>0.07404673484631512</v>
      </c>
    </row>
    <row r="109" spans="14:20" ht="12.75">
      <c r="N109">
        <f t="shared" si="19"/>
        <v>11.149999999999977</v>
      </c>
      <c r="O109" s="4">
        <f t="shared" si="14"/>
        <v>693.0979374999957</v>
      </c>
      <c r="P109">
        <f t="shared" si="15"/>
        <v>0.07399223892811214</v>
      </c>
      <c r="R109">
        <f t="shared" si="16"/>
        <v>0.07397308128318932</v>
      </c>
      <c r="S109">
        <f t="shared" si="17"/>
        <v>0.07398031234660217</v>
      </c>
      <c r="T109">
        <f t="shared" si="18"/>
        <v>0.07398123282426648</v>
      </c>
    </row>
    <row r="110" spans="14:20" ht="12.75">
      <c r="N110">
        <f t="shared" si="19"/>
        <v>11.159999999999977</v>
      </c>
      <c r="O110" s="4">
        <f t="shared" si="14"/>
        <v>694.9644479999956</v>
      </c>
      <c r="P110">
        <f t="shared" si="15"/>
        <v>0.07392668340810533</v>
      </c>
      <c r="R110">
        <f t="shared" si="16"/>
        <v>0.07390812711945029</v>
      </c>
      <c r="S110">
        <f t="shared" si="17"/>
        <v>0.07391385575741508</v>
      </c>
      <c r="T110">
        <f t="shared" si="18"/>
        <v>0.07391516108441215</v>
      </c>
    </row>
    <row r="111" spans="1:20" ht="12.75">
      <c r="A111" t="s">
        <v>9</v>
      </c>
      <c r="N111">
        <f t="shared" si="19"/>
        <v>11.169999999999977</v>
      </c>
      <c r="O111" s="4">
        <f t="shared" si="14"/>
        <v>696.8343064999956</v>
      </c>
      <c r="P111">
        <f t="shared" si="15"/>
        <v>0.07386057209763737</v>
      </c>
      <c r="R111">
        <f t="shared" si="16"/>
        <v>0.07384262354221972</v>
      </c>
      <c r="S111">
        <f t="shared" si="17"/>
        <v>0.07384682210859457</v>
      </c>
      <c r="T111">
        <f t="shared" si="18"/>
        <v>0.07384852367725403</v>
      </c>
    </row>
    <row r="112" spans="14:20" ht="12.75">
      <c r="N112">
        <f t="shared" si="19"/>
        <v>11.179999999999977</v>
      </c>
      <c r="O112" s="4">
        <f t="shared" si="14"/>
        <v>698.7075159999956</v>
      </c>
      <c r="P112">
        <f t="shared" si="15"/>
        <v>0.07379390898746548</v>
      </c>
      <c r="R112">
        <f t="shared" si="16"/>
        <v>0.07377657438150555</v>
      </c>
      <c r="S112">
        <f t="shared" si="17"/>
        <v>0.0737792153837048</v>
      </c>
      <c r="T112">
        <f t="shared" si="18"/>
        <v>0.07378132460325298</v>
      </c>
    </row>
    <row r="113" spans="14:20" ht="12.75">
      <c r="N113">
        <f t="shared" si="19"/>
        <v>11.189999999999976</v>
      </c>
      <c r="O113" s="4">
        <f t="shared" si="14"/>
        <v>700.5840794999956</v>
      </c>
      <c r="P113">
        <f t="shared" si="15"/>
        <v>0.07372669801841389</v>
      </c>
      <c r="R113">
        <f t="shared" si="16"/>
        <v>0.07370998342035298</v>
      </c>
      <c r="S113">
        <f t="shared" si="17"/>
        <v>0.07371103951810462</v>
      </c>
      <c r="T113">
        <f t="shared" si="18"/>
        <v>0.07371356781346668</v>
      </c>
    </row>
    <row r="114" spans="14:20" ht="12.75">
      <c r="N114">
        <f t="shared" si="19"/>
        <v>11.199999999999976</v>
      </c>
      <c r="O114" s="4">
        <f t="shared" si="14"/>
        <v>702.4639999999955</v>
      </c>
      <c r="P114">
        <f t="shared" si="15"/>
        <v>0.07365894308201774</v>
      </c>
      <c r="R114">
        <f t="shared" si="16"/>
        <v>0.07364285439543825</v>
      </c>
      <c r="S114">
        <f t="shared" si="17"/>
        <v>0.07364229839954949</v>
      </c>
      <c r="T114">
        <f t="shared" si="18"/>
        <v>0.07364525721017866</v>
      </c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2005-07-25T20:34:56Z</dcterms:modified>
  <cp:category/>
  <cp:version/>
  <cp:contentType/>
  <cp:contentStatus/>
</cp:coreProperties>
</file>