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7" localSheetId="0">'Sheet1'!$A$5:$B$10</definedName>
    <definedName name="Rbmet_Rbm1g4" localSheetId="0">'Sheet1'!$A$41:$B$46</definedName>
    <definedName name="Rbmet_Rbm1g5" localSheetId="0">'Sheet1'!$A$57:$B$62</definedName>
    <definedName name="Rbmet_Rbm1g6" localSheetId="0">'Sheet1'!$A$76:$B$81</definedName>
    <definedName name="Rbmet_Rbm1g7" localSheetId="0">'Sheet1'!$A$5:$B$10</definedName>
    <definedName name="Rbmet_Rbm2g3" localSheetId="0">'Sheet1'!$A$23:$B$28</definedName>
    <definedName name="Rbmet_Rbm2g4" localSheetId="0">'Sheet1'!$A$41:$B$46</definedName>
    <definedName name="Rbmet_Rbm2g5" localSheetId="0">'Sheet1'!$A$57:$B$62</definedName>
    <definedName name="Rbmet_Rbm2g5_1" localSheetId="0">'Sheet1'!$A$57:$B$62</definedName>
    <definedName name="Rbmet_Rbm2g6" localSheetId="0">'Sheet1'!$A$76:$B$81</definedName>
    <definedName name="Rbmet_Rbm2g7" localSheetId="0">'Sheet1'!$A$5:$B$10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'Sheet1'!$F$6:$I$6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'Sheet1'!$D$12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<sst xmlns="http://schemas.openxmlformats.org/spreadsheetml/2006/main" count="69" uniqueCount="24">
  <si>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</si>
  <si>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</si>
  <si>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</si>
  <si>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</si>
  <si>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</si>
  <si>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</si>
  <si>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</si>
  <si>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</si>
  <si>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</si>
  <si>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</si>
  <si>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</si>
  <si>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</si>
  <si>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</si>
  <si>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</si>
  <si>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</si>
  <si>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</si>
  <si>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</si>
  <si>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</si>
  <si>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</si>
  <si>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G-Cut - 4</t>
  </si>
  <si>
    <t>En(g4)</t>
  </si>
  <si>
    <t>G-Cut - 3</t>
  </si>
  <si>
    <t>En(g5)</t>
  </si>
  <si>
    <t>Rubidium metal:  rc= 4.2 (c c c v v c c v v c) - no spin and 26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</si>
</sst>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65775069"/>
        <c:axId val="55104710"/>
      </c:scatterChart>
      <c:valAx>
        <c:axId val="65775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4710"/>
        <c:crosses val="autoZero"/>
        <c:crossBetween val="midCat"/>
        <c:dispUnits/>
      </c:valAx>
      <c:valAx>
        <c:axId val="5510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75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6180343"/>
        <c:axId val="34296496"/>
      </c:scatterChart>
      <c:valAx>
        <c:axId val="26180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96496"/>
        <c:crosses val="autoZero"/>
        <c:crossBetween val="midCat"/>
        <c:dispUnits/>
      </c:valAx>
      <c:valAx>
        <c:axId val="342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0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233009"/>
        <c:axId val="26552762"/>
      </c:scatterChart>
      <c:val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2762"/>
        <c:crosses val="autoZero"/>
        <c:crossBetween val="midCat"/>
        <c:dispUnits/>
      </c:val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33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Rb Solid G-Cut Comparison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1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Sheet1!$P$4:$P$134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8"/>
          <c:order val="2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Sheet1!$T$4:$T$134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9"/>
          <c:order val="3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4"/>
          <c:tx>
            <c:v>Fit-G=5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xVal>
          <c:yVal>
            <c:numRef>
              <c:f>Sheet1!$S$4:$S$78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ser>
          <c:idx val="2"/>
          <c:order val="5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v>Fit-G=4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Sheet1!$N$4:$N$114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Sheet1!$R$4:$R$114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v>G=4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Sheet1!$A$41:$A$46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Sheet1!$B$41:$B$46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648267"/>
        <c:axId val="3290084"/>
      </c:scatterChart>
      <c:valAx>
        <c:axId val="37648267"/>
        <c:scaling>
          <c:orientation val="minMax"/>
          <c:max val="11.2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0084"/>
        <c:crosses val="autoZero"/>
        <c:crossBetween val="midCat"/>
        <c:dispUnits/>
      </c:valAx>
      <c:valAx>
        <c:axId val="3290084"/>
        <c:scaling>
          <c:orientation val="minMax"/>
          <c:max val="0.0775"/>
          <c:min val="0.0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8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29610757"/>
        <c:axId val="65170222"/>
      </c:scatterChart>
      <c:val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crossBetween val="midCat"/>
        <c:dispUnits/>
      </c:val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crossBetween val="midCat"/>
        <c:dispUnits/>
      </c:val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14</v>
      </c>
      <c r="C3" s="4"/>
      <c r="N3" s="10" t="s">
        <v>0</v>
      </c>
      <c r="O3" s="10" t="s">
        <v>11</v>
      </c>
      <c r="P3" s="10" t="s">
        <v>12</v>
      </c>
      <c r="Q3" s="10" t="s">
        <v>13</v>
      </c>
      <c r="R3" s="10" t="s">
        <v>20</v>
      </c>
      <c r="S3" s="10" t="s">
        <v>22</v>
      </c>
      <c r="T3" s="10" t="s">
        <v>15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10.1</v>
      </c>
      <c r="O4" s="4">
        <f>((N4)^3)/2</f>
        <v>515.1505</v>
      </c>
      <c r="P4">
        <f>($F$6*$H$6)*((1/($G$6*($G$6-1)))*($H$6/O4)^($G$6-1)+O4/($G$6*$H$6)-1/($G$6-1))+$I$6</f>
        <v>0.07665519528828105</v>
      </c>
      <c r="R4">
        <f>($F$42*$H$42)*((1/($G$42*($G$42-1)))*($H$42/O4)^($G$42-1)+O4/($G$42*$H$42)-1/($G$42-1))+$I$42</f>
        <v>0.07662925509107016</v>
      </c>
      <c r="S4">
        <f>($F$58*$H$58)*((1/($G$58*($G$58-1)))*($H$58/O4)^($G$58-1)+O4/($G$58*$H$58)-1/($G$58-1))+$I$58</f>
        <v>0.07665456347666295</v>
      </c>
      <c r="T4">
        <f>($F$77*$H$77)*((1/($G$77*($G$77-1)))*($H$77/O4)^($G$77-1)+O4/($G$77*$H$77)-1/($G$77-1))+$I$77</f>
        <v>0.07665519528828105</v>
      </c>
    </row>
    <row r="5" spans="1:20" ht="12.75">
      <c r="A5">
        <v>10.15</v>
      </c>
      <c r="B5" s="13">
        <v>0.0767829184563595</v>
      </c>
      <c r="C5" s="4">
        <f aca="true" t="shared" si="0" ref="C5:C10">((A5)^3)/2</f>
        <v>522.8391875000001</v>
      </c>
      <c r="D5">
        <f aca="true" t="shared" si="1" ref="D5:D10">(B5-($F$6*$H$6)*((1/($G$6*($G$6-1)))*($H$6/C5)^($G$6-1)+C5/($G$6*$H$6)-1/($G$6-1))-$I$6)^2</f>
        <v>8.245911650313961E-12</v>
      </c>
      <c r="K5">
        <f>((H6*2)^(1/3))*0.5291772083</f>
        <v>5.46496849198776</v>
      </c>
      <c r="N5">
        <f>N4+0.01</f>
        <v>10.11</v>
      </c>
      <c r="O5" s="4">
        <f aca="true" t="shared" si="2" ref="O5:O68">((N5)^3)/2</f>
        <v>516.6821654999999</v>
      </c>
      <c r="P5">
        <f aca="true" t="shared" si="3" ref="P5:P68">($F$6*$H$6)*((1/($G$6*($G$6-1)))*($H$6/O5)^($G$6-1)+O5/($G$6*$H$6)-1/($G$6-1))+$I$6</f>
        <v>0.07668291154057116</v>
      </c>
      <c r="R5">
        <f aca="true" t="shared" si="4" ref="R5:R68">($F$42*$H$42)*((1/($G$42*($G$42-1)))*($H$42/O5)^($G$42-1)+O5/($G$42*$H$42)-1/($G$42-1))+$I$42</f>
        <v>0.07665704018304575</v>
      </c>
      <c r="S5">
        <f aca="true" t="shared" si="5" ref="S5:S68">($F$58*$H$58)*((1/($G$58*($G$58-1)))*($H$58/O5)^($G$58-1)+O5/($G$58*$H$58)-1/($G$58-1))+$I$58</f>
        <v>0.07668227863377249</v>
      </c>
      <c r="T5">
        <f aca="true" t="shared" si="6" ref="T5:T68">($F$77*$H$77)*((1/($G$77*($G$77-1)))*($H$77/O5)^($G$77-1)+O5/($G$77*$H$77)-1/($G$77-1))+$I$77</f>
        <v>0.07668291154057116</v>
      </c>
    </row>
    <row r="6" spans="1:20" ht="12.75">
      <c r="A6">
        <v>10.35</v>
      </c>
      <c r="B6" s="13">
        <v>0.0769607702232804</v>
      </c>
      <c r="C6" s="4">
        <f t="shared" si="0"/>
        <v>554.3589374999999</v>
      </c>
      <c r="D6">
        <f t="shared" si="1"/>
        <v>4.2819242035528785E-12</v>
      </c>
      <c r="F6">
        <v>-0.00023941824766047481</v>
      </c>
      <c r="G6">
        <v>4.383971264897278</v>
      </c>
      <c r="H6" s="4">
        <v>550.7184153891181</v>
      </c>
      <c r="I6">
        <v>0.07696568656281626</v>
      </c>
      <c r="K6" s="10" t="s">
        <v>17</v>
      </c>
      <c r="N6">
        <f aca="true" t="shared" si="7" ref="N6:N69">N5+0.01</f>
        <v>10.12</v>
      </c>
      <c r="O6" s="4">
        <f t="shared" si="2"/>
        <v>518.2168639999999</v>
      </c>
      <c r="P6">
        <f t="shared" si="3"/>
        <v>0.0767092404953981</v>
      </c>
      <c r="R6">
        <f t="shared" si="4"/>
        <v>0.07668343438461216</v>
      </c>
      <c r="S6">
        <f t="shared" si="5"/>
        <v>0.07670860654693294</v>
      </c>
      <c r="T6">
        <f t="shared" si="6"/>
        <v>0.0767092404953981</v>
      </c>
    </row>
    <row r="7" spans="1:20" ht="12.75">
      <c r="A7">
        <v>10.55</v>
      </c>
      <c r="B7" s="13">
        <v>0.0767071240256029</v>
      </c>
      <c r="C7" s="4">
        <f t="shared" si="0"/>
        <v>587.1206875</v>
      </c>
      <c r="D7">
        <f t="shared" si="1"/>
        <v>1.982168245445395E-12</v>
      </c>
      <c r="K7">
        <f>F6*(-14710.5013544)</f>
        <v>3.5219624564774894</v>
      </c>
      <c r="N7">
        <f t="shared" si="7"/>
        <v>10.129999999999999</v>
      </c>
      <c r="O7" s="4">
        <f t="shared" si="2"/>
        <v>519.7545984999999</v>
      </c>
      <c r="P7">
        <f t="shared" si="3"/>
        <v>0.07673419657785747</v>
      </c>
      <c r="R7">
        <f t="shared" si="4"/>
        <v>0.07670845224550421</v>
      </c>
      <c r="S7">
        <f t="shared" si="5"/>
        <v>0.07673356164207197</v>
      </c>
      <c r="T7">
        <f t="shared" si="6"/>
        <v>0.07673419657785747</v>
      </c>
    </row>
    <row r="8" spans="1:20" ht="12.75">
      <c r="A8">
        <v>10.75</v>
      </c>
      <c r="B8" s="13">
        <v>0.0760937260172056</v>
      </c>
      <c r="C8" s="4">
        <f t="shared" si="0"/>
        <v>621.1484375</v>
      </c>
      <c r="D8">
        <f t="shared" si="1"/>
        <v>1.5105953678271219E-12</v>
      </c>
      <c r="N8">
        <f t="shared" si="7"/>
        <v>10.139999999999999</v>
      </c>
      <c r="O8" s="4">
        <f t="shared" si="2"/>
        <v>521.2953719999998</v>
      </c>
      <c r="P8">
        <f t="shared" si="3"/>
        <v>0.07675779402467374</v>
      </c>
      <c r="R8">
        <f t="shared" si="4"/>
        <v>0.07673210812459631</v>
      </c>
      <c r="S8">
        <f t="shared" si="5"/>
        <v>0.07675715815672156</v>
      </c>
      <c r="T8">
        <f t="shared" si="6"/>
        <v>0.07675779402467374</v>
      </c>
    </row>
    <row r="9" spans="1:20" ht="12.75">
      <c r="A9">
        <v>10.95</v>
      </c>
      <c r="B9" s="13">
        <v>0.0751727035171825</v>
      </c>
      <c r="C9" s="4">
        <f t="shared" si="0"/>
        <v>656.4661874999999</v>
      </c>
      <c r="D9">
        <f t="shared" si="1"/>
        <v>2.1387284163644825E-13</v>
      </c>
      <c r="N9">
        <f t="shared" si="7"/>
        <v>10.149999999999999</v>
      </c>
      <c r="O9" s="4">
        <f t="shared" si="2"/>
        <v>522.8391874999998</v>
      </c>
      <c r="P9">
        <f t="shared" si="3"/>
        <v>0.07678004688681475</v>
      </c>
      <c r="R9">
        <f t="shared" si="4"/>
        <v>0.07675441619256315</v>
      </c>
      <c r="S9">
        <f t="shared" si="5"/>
        <v>0.07677941014263309</v>
      </c>
      <c r="T9">
        <f t="shared" si="6"/>
        <v>0.07678004688681475</v>
      </c>
    </row>
    <row r="10" spans="1:20" ht="12.75">
      <c r="A10">
        <v>11.15</v>
      </c>
      <c r="B10" s="13">
        <v>0.0739958602807746</v>
      </c>
      <c r="C10" s="4">
        <f t="shared" si="0"/>
        <v>693.0979375000001</v>
      </c>
      <c r="D10">
        <f t="shared" si="1"/>
        <v>1.6564163859957287E-14</v>
      </c>
      <c r="N10">
        <f t="shared" si="7"/>
        <v>10.159999999999998</v>
      </c>
      <c r="O10" s="4">
        <f t="shared" si="2"/>
        <v>524.3860479999997</v>
      </c>
      <c r="P10">
        <f t="shared" si="3"/>
        <v>0.07680096903206753</v>
      </c>
      <c r="R10">
        <f t="shared" si="4"/>
        <v>0.07677539043450064</v>
      </c>
      <c r="S10">
        <f t="shared" si="5"/>
        <v>0.07680033146835374</v>
      </c>
      <c r="T10">
        <f t="shared" si="6"/>
        <v>0.07680096903206753</v>
      </c>
    </row>
    <row r="11" spans="3:20" ht="12.75">
      <c r="C11" s="4"/>
      <c r="D11" s="10" t="s">
        <v>8</v>
      </c>
      <c r="N11">
        <f t="shared" si="7"/>
        <v>10.169999999999998</v>
      </c>
      <c r="O11" s="4">
        <f t="shared" si="2"/>
        <v>525.9359564999996</v>
      </c>
      <c r="P11">
        <f t="shared" si="3"/>
        <v>0.07682057414757587</v>
      </c>
      <c r="R11">
        <f t="shared" si="4"/>
        <v>0.07679504465250785</v>
      </c>
      <c r="S11">
        <f t="shared" si="5"/>
        <v>0.07681993582176445</v>
      </c>
      <c r="T11">
        <f t="shared" si="6"/>
        <v>0.07682057414757587</v>
      </c>
    </row>
    <row r="12" spans="3:20" ht="12.75">
      <c r="C12" s="4"/>
      <c r="D12">
        <f>SUM(D5:D10)</f>
        <v>1.6251036472635763E-11</v>
      </c>
      <c r="N12">
        <f t="shared" si="7"/>
        <v>10.179999999999998</v>
      </c>
      <c r="O12" s="4">
        <f t="shared" si="2"/>
        <v>527.4889159999997</v>
      </c>
      <c r="P12">
        <f t="shared" si="3"/>
        <v>0.07683887574234034</v>
      </c>
      <c r="R12">
        <f t="shared" si="4"/>
        <v>0.07681339246823057</v>
      </c>
      <c r="S12">
        <f t="shared" si="5"/>
        <v>0.0768382367125805</v>
      </c>
      <c r="T12">
        <f t="shared" si="6"/>
        <v>0.07683887574234034</v>
      </c>
    </row>
    <row r="13" spans="14:20" ht="12.75">
      <c r="N13">
        <f t="shared" si="7"/>
        <v>10.189999999999998</v>
      </c>
      <c r="O13" s="4">
        <f t="shared" si="2"/>
        <v>529.0449294999996</v>
      </c>
      <c r="P13">
        <f t="shared" si="3"/>
        <v>0.0768558871496812</v>
      </c>
      <c r="R13">
        <f t="shared" si="4"/>
        <v>0.07683044732536709</v>
      </c>
      <c r="S13">
        <f t="shared" si="5"/>
        <v>0.07685524747481484</v>
      </c>
      <c r="T13">
        <f t="shared" si="6"/>
        <v>0.0768558871496812</v>
      </c>
    </row>
    <row r="14" spans="14:20" ht="12.75">
      <c r="N14">
        <f t="shared" si="7"/>
        <v>10.199999999999998</v>
      </c>
      <c r="O14" s="4">
        <f t="shared" si="2"/>
        <v>530.6039999999996</v>
      </c>
      <c r="P14">
        <f t="shared" si="3"/>
        <v>0.07687162152966498</v>
      </c>
      <c r="R14">
        <f t="shared" si="4"/>
        <v>0.07684622249213664</v>
      </c>
      <c r="S14">
        <f t="shared" si="5"/>
        <v>0.07687098126920525</v>
      </c>
      <c r="T14">
        <f t="shared" si="6"/>
        <v>0.07687162152966498</v>
      </c>
    </row>
    <row r="15" spans="14:20" ht="12.75">
      <c r="N15">
        <f t="shared" si="7"/>
        <v>10.209999999999997</v>
      </c>
      <c r="O15" s="4">
        <f t="shared" si="2"/>
        <v>532.1661304999996</v>
      </c>
      <c r="P15">
        <f t="shared" si="3"/>
        <v>0.0768860918714952</v>
      </c>
      <c r="R15">
        <f t="shared" si="4"/>
        <v>0.0768607310637114</v>
      </c>
      <c r="S15">
        <f t="shared" si="5"/>
        <v>0.07688545108560538</v>
      </c>
      <c r="T15">
        <f t="shared" si="6"/>
        <v>0.0768860918714952</v>
      </c>
    </row>
    <row r="16" spans="14:20" ht="12.75">
      <c r="N16">
        <f t="shared" si="7"/>
        <v>10.219999999999997</v>
      </c>
      <c r="O16" s="4">
        <f t="shared" si="2"/>
        <v>533.7313239999995</v>
      </c>
      <c r="P16">
        <f t="shared" si="3"/>
        <v>0.07689931099586773</v>
      </c>
      <c r="R16">
        <f t="shared" si="4"/>
        <v>0.07687398596461231</v>
      </c>
      <c r="S16">
        <f t="shared" si="5"/>
        <v>0.07689866974534072</v>
      </c>
      <c r="T16">
        <f t="shared" si="6"/>
        <v>0.07689931099586773</v>
      </c>
    </row>
    <row r="17" spans="14:20" ht="12.75">
      <c r="N17">
        <f t="shared" si="7"/>
        <v>10.229999999999997</v>
      </c>
      <c r="O17" s="4">
        <f t="shared" si="2"/>
        <v>535.2995834999995</v>
      </c>
      <c r="P17">
        <f t="shared" si="3"/>
        <v>0.07691129155729158</v>
      </c>
      <c r="R17">
        <f t="shared" si="4"/>
        <v>0.07688599995106948</v>
      </c>
      <c r="S17">
        <f t="shared" si="5"/>
        <v>0.07691064990352962</v>
      </c>
      <c r="T17">
        <f t="shared" si="6"/>
        <v>0.07691129155729158</v>
      </c>
    </row>
    <row r="18" spans="14:20" ht="12.75">
      <c r="N18">
        <f t="shared" si="7"/>
        <v>10.239999999999997</v>
      </c>
      <c r="O18" s="4">
        <f t="shared" si="2"/>
        <v>536.8709119999995</v>
      </c>
      <c r="P18">
        <f t="shared" si="3"/>
        <v>0.07692204604637523</v>
      </c>
      <c r="R18">
        <f t="shared" si="4"/>
        <v>0.07689678561334773</v>
      </c>
      <c r="S18">
        <f t="shared" si="5"/>
        <v>0.07692140405137035</v>
      </c>
      <c r="T18">
        <f t="shared" si="6"/>
        <v>0.07692204604637523</v>
      </c>
    </row>
    <row r="19" spans="14:20" ht="12.75">
      <c r="N19">
        <f t="shared" si="7"/>
        <v>10.249999999999996</v>
      </c>
      <c r="O19" s="4">
        <f t="shared" si="2"/>
        <v>538.4453124999994</v>
      </c>
      <c r="P19">
        <f t="shared" si="3"/>
        <v>0.07693158679207966</v>
      </c>
      <c r="R19">
        <f t="shared" si="4"/>
        <v>0.07690635537803768</v>
      </c>
      <c r="S19">
        <f t="shared" si="5"/>
        <v>0.07693094451839427</v>
      </c>
      <c r="T19">
        <f t="shared" si="6"/>
        <v>0.07693158679207966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10.259999999999996</v>
      </c>
      <c r="O20" s="4">
        <f t="shared" si="2"/>
        <v>540.0227879999994</v>
      </c>
      <c r="P20">
        <f t="shared" si="3"/>
        <v>0.07693992596393796</v>
      </c>
      <c r="R20">
        <f t="shared" si="4"/>
        <v>0.07691472151031307</v>
      </c>
      <c r="S20">
        <f t="shared" si="5"/>
        <v>0.07693928347468602</v>
      </c>
      <c r="T20">
        <f t="shared" si="6"/>
        <v>0.07693992596393796</v>
      </c>
    </row>
    <row r="21" spans="1:20" ht="18">
      <c r="A21" s="3" t="s">
        <v>21</v>
      </c>
      <c r="C21" s="4"/>
      <c r="N21">
        <f t="shared" si="7"/>
        <v>10.269999999999996</v>
      </c>
      <c r="O21" s="4">
        <f t="shared" si="2"/>
        <v>541.6033414999994</v>
      </c>
      <c r="P21">
        <f t="shared" si="3"/>
        <v>0.07694707557424246</v>
      </c>
      <c r="R21">
        <f t="shared" si="4"/>
        <v>0.07692189611615476</v>
      </c>
      <c r="S21">
        <f t="shared" si="5"/>
        <v>0.07694643293307106</v>
      </c>
      <c r="T21">
        <f t="shared" si="6"/>
        <v>0.07694707557424246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10.279999999999996</v>
      </c>
      <c r="O22" s="4">
        <f t="shared" si="2"/>
        <v>543.1869759999993</v>
      </c>
      <c r="P22">
        <f t="shared" si="3"/>
        <v>0.07695304748019985</v>
      </c>
      <c r="R22">
        <f t="shared" si="4"/>
        <v>0.07692789114454202</v>
      </c>
      <c r="S22">
        <f t="shared" si="5"/>
        <v>0.07695240475127108</v>
      </c>
      <c r="T22">
        <f t="shared" si="6"/>
        <v>0.07695304748019985</v>
      </c>
    </row>
    <row r="23" spans="1:20" ht="12.75">
      <c r="A23">
        <v>10.15</v>
      </c>
      <c r="B23" s="13">
        <v>0.0682170899737855</v>
      </c>
      <c r="C23" s="4">
        <f aca="true" t="shared" si="8" ref="C23:C28">((A23)^3)/2</f>
        <v>522.8391875000001</v>
      </c>
      <c r="D23" t="e">
        <f aca="true" t="shared" si="9" ref="D23:D28">(B23-($F$24*$H$24)*((1/($G$24*($G$24-1)))*($H$24/C23)^($G$24-1)+C23/($G$24*$H$24)-1/($G$24-1))-$I$24)^2</f>
        <v>#DIV/0!</v>
      </c>
      <c r="K23">
        <f>((H24*2)^(1/3))*0.5291772083</f>
        <v>0</v>
      </c>
      <c r="N23">
        <f t="shared" si="7"/>
        <v>10.289999999999996</v>
      </c>
      <c r="O23" s="4">
        <f t="shared" si="2"/>
        <v>544.7736944999992</v>
      </c>
      <c r="P23">
        <f t="shared" si="3"/>
        <v>0.07695785338605451</v>
      </c>
      <c r="R23">
        <f t="shared" si="4"/>
        <v>0.07693271838961152</v>
      </c>
      <c r="S23">
        <f t="shared" si="5"/>
        <v>0.07695721063402783</v>
      </c>
      <c r="T23">
        <f t="shared" si="6"/>
        <v>0.07695785338605451</v>
      </c>
    </row>
    <row r="24" spans="1:20" ht="12.75">
      <c r="A24">
        <v>10.35</v>
      </c>
      <c r="B24" s="13">
        <v>0.0696473913315856</v>
      </c>
      <c r="C24" s="4">
        <f t="shared" si="8"/>
        <v>554.3589374999999</v>
      </c>
      <c r="D24" t="e">
        <f t="shared" si="9"/>
        <v>#DIV/0!</v>
      </c>
      <c r="H24" s="4"/>
      <c r="K24" s="10" t="s">
        <v>17</v>
      </c>
      <c r="N24">
        <f t="shared" si="7"/>
        <v>10.299999999999995</v>
      </c>
      <c r="O24" s="4">
        <f t="shared" si="2"/>
        <v>546.3634999999992</v>
      </c>
      <c r="P24">
        <f t="shared" si="3"/>
        <v>0.07696150484518093</v>
      </c>
      <c r="R24">
        <f t="shared" si="4"/>
        <v>0.07693638949278457</v>
      </c>
      <c r="S24">
        <f t="shared" si="5"/>
        <v>0.0769608621351959</v>
      </c>
      <c r="T24">
        <f t="shared" si="6"/>
        <v>0.07696150484518093</v>
      </c>
    </row>
    <row r="25" spans="1:20" ht="12.75">
      <c r="A25">
        <v>10.55</v>
      </c>
      <c r="B25" s="13">
        <v>0.0667889313345426</v>
      </c>
      <c r="C25" s="4">
        <f t="shared" si="8"/>
        <v>587.1206875</v>
      </c>
      <c r="D25" t="e">
        <f t="shared" si="9"/>
        <v>#DIV/0!</v>
      </c>
      <c r="K25">
        <f>F24*(-14710.5013544)</f>
        <v>0</v>
      </c>
      <c r="N25">
        <f t="shared" si="7"/>
        <v>10.309999999999995</v>
      </c>
      <c r="O25" s="4">
        <f t="shared" si="2"/>
        <v>547.9563954999992</v>
      </c>
      <c r="P25">
        <f t="shared" si="3"/>
        <v>0.07696401326214534</v>
      </c>
      <c r="R25">
        <f t="shared" si="4"/>
        <v>0.07693891594486311</v>
      </c>
      <c r="S25">
        <f t="shared" si="5"/>
        <v>0.0769633706598048</v>
      </c>
      <c r="T25">
        <f t="shared" si="6"/>
        <v>0.07696401326214534</v>
      </c>
    </row>
    <row r="26" spans="1:20" ht="12.75">
      <c r="A26">
        <v>10.75</v>
      </c>
      <c r="B26" s="13">
        <v>0.0735833834785353</v>
      </c>
      <c r="C26" s="4">
        <f t="shared" si="8"/>
        <v>621.1484375</v>
      </c>
      <c r="D26" t="e">
        <f t="shared" si="9"/>
        <v>#DIV/0!</v>
      </c>
      <c r="N26">
        <f t="shared" si="7"/>
        <v>10.319999999999995</v>
      </c>
      <c r="O26" s="4">
        <f t="shared" si="2"/>
        <v>549.5523839999992</v>
      </c>
      <c r="P26">
        <f t="shared" si="3"/>
        <v>0.07696538989473747</v>
      </c>
      <c r="R26">
        <f t="shared" si="4"/>
        <v>0.07694030908809503</v>
      </c>
      <c r="S26">
        <f t="shared" si="5"/>
        <v>0.07696474746609083</v>
      </c>
      <c r="T26">
        <f t="shared" si="6"/>
        <v>0.07696538989473747</v>
      </c>
    </row>
    <row r="27" spans="1:20" ht="12.75">
      <c r="A27">
        <v>10.95</v>
      </c>
      <c r="B27" s="13">
        <v>0.0716504190170326</v>
      </c>
      <c r="C27" s="4">
        <f t="shared" si="8"/>
        <v>656.4661874999999</v>
      </c>
      <c r="D27" t="e">
        <f t="shared" si="9"/>
        <v>#DIV/0!</v>
      </c>
      <c r="N27">
        <f t="shared" si="7"/>
        <v>10.329999999999995</v>
      </c>
      <c r="O27" s="4">
        <f t="shared" si="2"/>
        <v>551.1514684999992</v>
      </c>
      <c r="P27">
        <f t="shared" si="3"/>
        <v>0.0769656458559723</v>
      </c>
      <c r="R27">
        <f t="shared" si="4"/>
        <v>0.076940580118209</v>
      </c>
      <c r="S27">
        <f t="shared" si="5"/>
        <v>0.07696500366749953</v>
      </c>
      <c r="T27">
        <f t="shared" si="6"/>
        <v>0.0769656458559723</v>
      </c>
    </row>
    <row r="28" spans="1:20" ht="12.75">
      <c r="A28">
        <v>11.15</v>
      </c>
      <c r="B28" s="13">
        <v>0.0691395221921027</v>
      </c>
      <c r="C28" s="4">
        <f t="shared" si="8"/>
        <v>693.0979375000001</v>
      </c>
      <c r="D28" t="e">
        <f t="shared" si="9"/>
        <v>#DIV/0!</v>
      </c>
      <c r="N28">
        <f t="shared" si="7"/>
        <v>10.339999999999995</v>
      </c>
      <c r="O28" s="4">
        <f t="shared" si="2"/>
        <v>552.7536519999991</v>
      </c>
      <c r="P28">
        <f t="shared" si="3"/>
        <v>0.07696479211606286</v>
      </c>
      <c r="R28">
        <f t="shared" si="4"/>
        <v>0.07693974008641977</v>
      </c>
      <c r="S28">
        <f t="shared" si="5"/>
        <v>0.07696415023465865</v>
      </c>
      <c r="T28">
        <f t="shared" si="6"/>
        <v>0.07696479211606286</v>
      </c>
    </row>
    <row r="29" spans="3:20" ht="12.75">
      <c r="C29" s="4"/>
      <c r="D29" s="10" t="s">
        <v>8</v>
      </c>
      <c r="N29">
        <f t="shared" si="7"/>
        <v>10.349999999999994</v>
      </c>
      <c r="O29" s="4">
        <f t="shared" si="2"/>
        <v>554.3589374999991</v>
      </c>
      <c r="P29">
        <f t="shared" si="3"/>
        <v>0.07696283950436415</v>
      </c>
      <c r="R29">
        <f t="shared" si="4"/>
        <v>0.07693779990140381</v>
      </c>
      <c r="S29">
        <f t="shared" si="5"/>
        <v>0.07696219799732246</v>
      </c>
      <c r="T29">
        <f t="shared" si="6"/>
        <v>0.07696283950436415</v>
      </c>
    </row>
    <row r="30" spans="3:20" ht="12.75">
      <c r="C30" s="4"/>
      <c r="D30" t="e">
        <f>SUM(D23:D28)</f>
        <v>#DIV/0!</v>
      </c>
      <c r="N30">
        <f t="shared" si="7"/>
        <v>10.359999999999994</v>
      </c>
      <c r="O30" s="4">
        <f t="shared" si="2"/>
        <v>555.967327999999</v>
      </c>
      <c r="P30">
        <f t="shared" si="3"/>
        <v>0.07695979871128891</v>
      </c>
      <c r="R30">
        <f t="shared" si="4"/>
        <v>0.0769347703312464</v>
      </c>
      <c r="S30">
        <f t="shared" si="5"/>
        <v>0.07695915764628779</v>
      </c>
      <c r="T30">
        <f t="shared" si="6"/>
        <v>0.07695979871128891</v>
      </c>
    </row>
    <row r="31" spans="14:20" ht="12.75">
      <c r="N31">
        <f t="shared" si="7"/>
        <v>10.369999999999994</v>
      </c>
      <c r="O31" s="4">
        <f t="shared" si="2"/>
        <v>557.578826499999</v>
      </c>
      <c r="P31">
        <f t="shared" si="3"/>
        <v>0.07695568029019526</v>
      </c>
      <c r="R31">
        <f t="shared" si="4"/>
        <v>0.07693066200536003</v>
      </c>
      <c r="S31">
        <f t="shared" si="5"/>
        <v>0.07695503973528216</v>
      </c>
      <c r="T31">
        <f t="shared" si="6"/>
        <v>0.07695568029019526</v>
      </c>
    </row>
    <row r="32" spans="14:20" ht="12.75">
      <c r="N32">
        <f t="shared" si="7"/>
        <v>10.379999999999994</v>
      </c>
      <c r="O32" s="4">
        <f t="shared" si="2"/>
        <v>559.193435999999</v>
      </c>
      <c r="P32">
        <f t="shared" si="3"/>
        <v>0.07695049465924717</v>
      </c>
      <c r="R32">
        <f t="shared" si="4"/>
        <v>0.07692548541637485</v>
      </c>
      <c r="S32">
        <f t="shared" si="5"/>
        <v>0.07694985468282445</v>
      </c>
      <c r="T32">
        <f t="shared" si="6"/>
        <v>0.07695049465924717</v>
      </c>
    </row>
    <row r="33" spans="14:20" ht="12.75">
      <c r="N33">
        <f t="shared" si="7"/>
        <v>10.389999999999993</v>
      </c>
      <c r="O33" s="4">
        <f t="shared" si="2"/>
        <v>560.8111594999989</v>
      </c>
      <c r="P33">
        <f t="shared" si="3"/>
        <v>0.07694425210324773</v>
      </c>
      <c r="R33">
        <f t="shared" si="4"/>
        <v>0.07691925092200175</v>
      </c>
      <c r="S33">
        <f t="shared" si="5"/>
        <v>0.07694361277405855</v>
      </c>
      <c r="T33">
        <f t="shared" si="6"/>
        <v>0.07694425210324773</v>
      </c>
    </row>
    <row r="34" spans="14:20" ht="12.75">
      <c r="N34">
        <f t="shared" si="7"/>
        <v>10.399999999999993</v>
      </c>
      <c r="O34" s="4">
        <f t="shared" si="2"/>
        <v>562.4319999999989</v>
      </c>
      <c r="P34">
        <f t="shared" si="3"/>
        <v>0.07693696277544598</v>
      </c>
      <c r="R34">
        <f t="shared" si="4"/>
        <v>0.07691196874686797</v>
      </c>
      <c r="S34">
        <f t="shared" si="5"/>
        <v>0.0769363241625605</v>
      </c>
      <c r="T34">
        <f t="shared" si="6"/>
        <v>0.07693696277544598</v>
      </c>
    </row>
    <row r="35" spans="14:20" ht="12.75">
      <c r="N35">
        <f t="shared" si="7"/>
        <v>10.409999999999993</v>
      </c>
      <c r="O35" s="4">
        <f t="shared" si="2"/>
        <v>564.0559604999988</v>
      </c>
      <c r="P35">
        <f t="shared" si="3"/>
        <v>0.07692863669931742</v>
      </c>
      <c r="R35">
        <f t="shared" si="4"/>
        <v>0.07690364898432632</v>
      </c>
      <c r="S35">
        <f t="shared" si="5"/>
        <v>0.07692799887211924</v>
      </c>
      <c r="T35">
        <f t="shared" si="6"/>
        <v>0.07692863669931742</v>
      </c>
    </row>
    <row r="36" spans="14:20" ht="12.75">
      <c r="N36">
        <f t="shared" si="7"/>
        <v>10.419999999999993</v>
      </c>
      <c r="O36" s="4">
        <f t="shared" si="2"/>
        <v>565.6830439999989</v>
      </c>
      <c r="P36">
        <f t="shared" si="3"/>
        <v>0.0769192837703188</v>
      </c>
      <c r="R36">
        <f t="shared" si="4"/>
        <v>0.07689430159823799</v>
      </c>
      <c r="S36">
        <f t="shared" si="5"/>
        <v>0.07691864679849186</v>
      </c>
      <c r="T36">
        <f t="shared" si="6"/>
        <v>0.0769192837703188</v>
      </c>
    </row>
    <row r="37" spans="14:20" ht="12.75">
      <c r="N37">
        <f t="shared" si="7"/>
        <v>10.429999999999993</v>
      </c>
      <c r="O37" s="4">
        <f t="shared" si="2"/>
        <v>567.3132534999988</v>
      </c>
      <c r="P37">
        <f t="shared" si="3"/>
        <v>0.07690891375761762</v>
      </c>
      <c r="R37">
        <f t="shared" si="4"/>
        <v>0.07688393642472932</v>
      </c>
      <c r="S37">
        <f t="shared" si="5"/>
        <v>0.07690827771113325</v>
      </c>
      <c r="T37">
        <f t="shared" si="6"/>
        <v>0.07690891375761762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10.439999999999992</v>
      </c>
      <c r="O38" s="4">
        <f t="shared" si="2"/>
        <v>568.9465919999988</v>
      </c>
      <c r="P38">
        <f t="shared" si="3"/>
        <v>0.0768975363057964</v>
      </c>
      <c r="R38">
        <f t="shared" si="4"/>
        <v>0.07687256317392335</v>
      </c>
      <c r="S38">
        <f t="shared" si="5"/>
        <v>0.07689690125490072</v>
      </c>
      <c r="T38">
        <f t="shared" si="6"/>
        <v>0.0768975363057964</v>
      </c>
    </row>
    <row r="39" spans="1:20" ht="18">
      <c r="A39" s="3" t="s">
        <v>19</v>
      </c>
      <c r="C39" s="4"/>
      <c r="N39">
        <f t="shared" si="7"/>
        <v>10.449999999999992</v>
      </c>
      <c r="O39" s="4">
        <f t="shared" si="2"/>
        <v>570.5830624999987</v>
      </c>
      <c r="P39">
        <f t="shared" si="3"/>
        <v>0.07688516093653268</v>
      </c>
      <c r="R39">
        <f t="shared" si="4"/>
        <v>0.07686019143164605</v>
      </c>
      <c r="S39">
        <f t="shared" si="5"/>
        <v>0.07688452695173427</v>
      </c>
      <c r="T39">
        <f t="shared" si="6"/>
        <v>0.07688516093653268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10.459999999999992</v>
      </c>
      <c r="O40" s="4">
        <f t="shared" si="2"/>
        <v>572.2226679999987</v>
      </c>
      <c r="P40">
        <f t="shared" si="3"/>
        <v>0.07687179705025445</v>
      </c>
      <c r="R40">
        <f t="shared" si="4"/>
        <v>0.07684683066110796</v>
      </c>
      <c r="S40">
        <f t="shared" si="5"/>
        <v>0.07687116420231234</v>
      </c>
      <c r="T40">
        <f t="shared" si="6"/>
        <v>0.07687179705025445</v>
      </c>
    </row>
    <row r="41" spans="1:20" ht="12.75">
      <c r="A41">
        <v>10.15</v>
      </c>
      <c r="B41" s="13">
        <v>0.0767551080432156</v>
      </c>
      <c r="C41" s="4">
        <f aca="true" t="shared" si="10" ref="C41:C46">((A41)^3)/2</f>
        <v>522.8391875000001</v>
      </c>
      <c r="D41">
        <f aca="true" t="shared" si="11" ref="D41:D46">(B41-($F$42*$H$42)*((1/($G$42*($G$42-1)))*($H$42/C41)^($G$42-1)+C41/($G$42*$H$42)-1/($G$42-1))-$I$42)^2</f>
        <v>4.786573252932311E-13</v>
      </c>
      <c r="K41">
        <f>((H42*2)^(1/3))*0.5291772083</f>
        <v>5.465038543405302</v>
      </c>
      <c r="N41">
        <f t="shared" si="7"/>
        <v>10.469999999999992</v>
      </c>
      <c r="O41" s="4">
        <f t="shared" si="2"/>
        <v>573.8654114999986</v>
      </c>
      <c r="P41">
        <f t="shared" si="3"/>
        <v>0.07685745392777196</v>
      </c>
      <c r="R41">
        <f t="shared" si="4"/>
        <v>0.07683249020456154</v>
      </c>
      <c r="S41">
        <f t="shared" si="5"/>
        <v>0.07685682228768387</v>
      </c>
      <c r="T41">
        <f t="shared" si="6"/>
        <v>0.07685745392777196</v>
      </c>
    </row>
    <row r="42" spans="1:20" ht="12.75">
      <c r="A42">
        <v>10.35</v>
      </c>
      <c r="B42" s="13">
        <v>0.076936451902867</v>
      </c>
      <c r="C42" s="4">
        <f t="shared" si="10"/>
        <v>554.3589374999999</v>
      </c>
      <c r="D42">
        <f t="shared" si="11"/>
        <v>1.817100055235322E-12</v>
      </c>
      <c r="F42">
        <v>-0.00023968125110411265</v>
      </c>
      <c r="G42">
        <v>4.404585333930036</v>
      </c>
      <c r="H42" s="4">
        <v>550.739593425315</v>
      </c>
      <c r="I42">
        <v>0.0769406169823379</v>
      </c>
      <c r="K42" s="10" t="s">
        <v>17</v>
      </c>
      <c r="N42">
        <f t="shared" si="7"/>
        <v>10.479999999999992</v>
      </c>
      <c r="O42" s="4">
        <f t="shared" si="2"/>
        <v>575.5112959999987</v>
      </c>
      <c r="P42">
        <f t="shared" si="3"/>
        <v>0.076842140731886</v>
      </c>
      <c r="R42">
        <f t="shared" si="4"/>
        <v>0.07681717928493428</v>
      </c>
      <c r="S42">
        <f t="shared" si="5"/>
        <v>0.07684151037087682</v>
      </c>
      <c r="T42">
        <f t="shared" si="6"/>
        <v>0.076842140731886</v>
      </c>
    </row>
    <row r="43" spans="1:20" ht="12.75">
      <c r="A43">
        <v>10.55</v>
      </c>
      <c r="B43" s="13">
        <v>0.076683653426727</v>
      </c>
      <c r="C43" s="4">
        <f t="shared" si="10"/>
        <v>587.1206875</v>
      </c>
      <c r="D43">
        <f t="shared" si="11"/>
        <v>5.350140222051195E-15</v>
      </c>
      <c r="K43">
        <f>F42*(-14710.5013544)</f>
        <v>3.5258313689913354</v>
      </c>
      <c r="N43">
        <f t="shared" si="7"/>
        <v>10.489999999999991</v>
      </c>
      <c r="O43" s="4">
        <f t="shared" si="2"/>
        <v>577.1603244999986</v>
      </c>
      <c r="P43">
        <f t="shared" si="3"/>
        <v>0.07682586650897291</v>
      </c>
      <c r="R43">
        <f t="shared" si="4"/>
        <v>0.07680090700743876</v>
      </c>
      <c r="S43">
        <f t="shared" si="5"/>
        <v>0.0768252374984835</v>
      </c>
      <c r="T43">
        <f t="shared" si="6"/>
        <v>0.07682586650897291</v>
      </c>
    </row>
    <row r="44" spans="1:20" ht="12.75">
      <c r="A44">
        <v>10.75</v>
      </c>
      <c r="B44" s="13">
        <v>0.0760703234409447</v>
      </c>
      <c r="C44" s="4">
        <f t="shared" si="10"/>
        <v>621.1484375</v>
      </c>
      <c r="D44">
        <f t="shared" si="11"/>
        <v>7.215889335225698E-12</v>
      </c>
      <c r="N44">
        <f t="shared" si="7"/>
        <v>10.499999999999991</v>
      </c>
      <c r="O44" s="4">
        <f t="shared" si="2"/>
        <v>578.8124999999985</v>
      </c>
      <c r="P44">
        <f t="shared" si="3"/>
        <v>0.07680864019054708</v>
      </c>
      <c r="R44">
        <f t="shared" si="4"/>
        <v>0.07678368236115887</v>
      </c>
      <c r="S44">
        <f t="shared" si="5"/>
        <v>0.07680801260222325</v>
      </c>
      <c r="T44">
        <f t="shared" si="6"/>
        <v>0.07680864019054708</v>
      </c>
    </row>
    <row r="45" spans="1:20" ht="12.75">
      <c r="A45">
        <v>10.95</v>
      </c>
      <c r="B45" s="13">
        <v>0.0751455360770876</v>
      </c>
      <c r="C45" s="4">
        <f t="shared" si="10"/>
        <v>656.4661874999999</v>
      </c>
      <c r="D45">
        <f t="shared" si="11"/>
        <v>1.0184948022498937E-11</v>
      </c>
      <c r="N45">
        <f t="shared" si="7"/>
        <v>10.509999999999991</v>
      </c>
      <c r="O45" s="4">
        <f t="shared" si="2"/>
        <v>580.4678254999985</v>
      </c>
      <c r="P45">
        <f t="shared" si="3"/>
        <v>0.0767904705948007</v>
      </c>
      <c r="R45">
        <f t="shared" si="4"/>
        <v>0.07676551422061365</v>
      </c>
      <c r="S45">
        <f t="shared" si="5"/>
        <v>0.07678984450048257</v>
      </c>
      <c r="T45">
        <f t="shared" si="6"/>
        <v>0.0767904705948007</v>
      </c>
    </row>
    <row r="46" spans="1:20" ht="12.75">
      <c r="A46">
        <v>11.15</v>
      </c>
      <c r="B46" s="13">
        <v>0.0739735907570491</v>
      </c>
      <c r="C46" s="4">
        <f t="shared" si="10"/>
        <v>693.0979375000001</v>
      </c>
      <c r="D46">
        <f t="shared" si="11"/>
        <v>1.1840703399762966E-12</v>
      </c>
      <c r="N46">
        <f t="shared" si="7"/>
        <v>10.51999999999999</v>
      </c>
      <c r="O46" s="4">
        <f t="shared" si="2"/>
        <v>582.1263039999984</v>
      </c>
      <c r="P46">
        <f t="shared" si="3"/>
        <v>0.07677136642812171</v>
      </c>
      <c r="R46">
        <f t="shared" si="4"/>
        <v>0.07674641134729834</v>
      </c>
      <c r="S46">
        <f t="shared" si="5"/>
        <v>0.07677074189983318</v>
      </c>
      <c r="T46">
        <f t="shared" si="6"/>
        <v>0.07677136642812171</v>
      </c>
    </row>
    <row r="47" spans="3:20" ht="12.75">
      <c r="C47" s="4"/>
      <c r="D47" s="10" t="s">
        <v>8</v>
      </c>
      <c r="N47">
        <f t="shared" si="7"/>
        <v>10.52999999999999</v>
      </c>
      <c r="O47" s="4">
        <f t="shared" si="2"/>
        <v>583.7879384999984</v>
      </c>
      <c r="P47">
        <f t="shared" si="3"/>
        <v>0.07675133628658985</v>
      </c>
      <c r="R47">
        <f t="shared" si="4"/>
        <v>0.07672638239120348</v>
      </c>
      <c r="S47">
        <f t="shared" si="5"/>
        <v>0.0767507133965284</v>
      </c>
      <c r="T47">
        <f t="shared" si="6"/>
        <v>0.07675133628658985</v>
      </c>
    </row>
    <row r="48" spans="3:20" ht="12.75">
      <c r="C48" s="4"/>
      <c r="D48">
        <f>SUM(D41:D46)</f>
        <v>2.0886015218451535E-11</v>
      </c>
      <c r="N48">
        <f t="shared" si="7"/>
        <v>10.53999999999999</v>
      </c>
      <c r="O48" s="4">
        <f t="shared" si="2"/>
        <v>585.4527319999984</v>
      </c>
      <c r="P48">
        <f t="shared" si="3"/>
        <v>0.07673038865745137</v>
      </c>
      <c r="R48">
        <f t="shared" si="4"/>
        <v>0.07670543589231185</v>
      </c>
      <c r="S48">
        <f t="shared" si="5"/>
        <v>0.07672976747797805</v>
      </c>
      <c r="T48">
        <f t="shared" si="6"/>
        <v>0.07673038865745137</v>
      </c>
    </row>
    <row r="49" spans="3:20" ht="12.75">
      <c r="C49" s="4"/>
      <c r="N49">
        <f t="shared" si="7"/>
        <v>10.54999999999999</v>
      </c>
      <c r="O49" s="4">
        <f t="shared" si="2"/>
        <v>587.1206874999983</v>
      </c>
      <c r="P49">
        <f t="shared" si="3"/>
        <v>0.07670853192057253</v>
      </c>
      <c r="R49">
        <f t="shared" si="4"/>
        <v>0.0766835802820743</v>
      </c>
      <c r="S49">
        <f t="shared" si="5"/>
        <v>0.07670791252420227</v>
      </c>
      <c r="T49">
        <f t="shared" si="6"/>
        <v>0.07670853192057253</v>
      </c>
    </row>
    <row r="50" spans="3:20" ht="12.75">
      <c r="C50" s="4"/>
      <c r="N50">
        <f t="shared" si="7"/>
        <v>10.55999999999999</v>
      </c>
      <c r="O50" s="4">
        <f t="shared" si="2"/>
        <v>588.7918079999982</v>
      </c>
      <c r="P50">
        <f t="shared" si="3"/>
        <v>0.07668577434987252</v>
      </c>
      <c r="R50">
        <f t="shared" si="4"/>
        <v>0.07666082388486413</v>
      </c>
      <c r="S50">
        <f t="shared" si="5"/>
        <v>0.07668515680926455</v>
      </c>
      <c r="T50">
        <f t="shared" si="6"/>
        <v>0.07668577434987252</v>
      </c>
    </row>
    <row r="51" spans="14:20" ht="12.75">
      <c r="N51">
        <f t="shared" si="7"/>
        <v>10.56999999999999</v>
      </c>
      <c r="O51" s="4">
        <f t="shared" si="2"/>
        <v>590.4660964999982</v>
      </c>
      <c r="P51">
        <f t="shared" si="3"/>
        <v>0.07666212411473577</v>
      </c>
      <c r="R51">
        <f t="shared" si="4"/>
        <v>0.07663717491941074</v>
      </c>
      <c r="S51">
        <f t="shared" si="5"/>
        <v>0.07666150850268434</v>
      </c>
      <c r="T51">
        <f t="shared" si="6"/>
        <v>0.07666212411473577</v>
      </c>
    </row>
    <row r="52" spans="14:20" ht="12.75">
      <c r="N52">
        <f t="shared" si="7"/>
        <v>10.57999999999999</v>
      </c>
      <c r="O52" s="4">
        <f t="shared" si="2"/>
        <v>592.1435559999983</v>
      </c>
      <c r="P52">
        <f t="shared" si="3"/>
        <v>0.07663758928140423</v>
      </c>
      <c r="R52">
        <f t="shared" si="4"/>
        <v>0.07661264150021281</v>
      </c>
      <c r="S52">
        <f t="shared" si="5"/>
        <v>0.07663697567082951</v>
      </c>
      <c r="T52">
        <f t="shared" si="6"/>
        <v>0.07663758928140423</v>
      </c>
    </row>
    <row r="53" spans="14:20" ht="12.75">
      <c r="N53">
        <f t="shared" si="7"/>
        <v>10.58999999999999</v>
      </c>
      <c r="O53" s="4">
        <f t="shared" si="2"/>
        <v>593.8241894999982</v>
      </c>
      <c r="P53">
        <f t="shared" si="3"/>
        <v>0.0766121778143497</v>
      </c>
      <c r="R53">
        <f t="shared" si="4"/>
        <v>0.07658723163893107</v>
      </c>
      <c r="S53">
        <f t="shared" si="5"/>
        <v>0.076611566278289</v>
      </c>
      <c r="T53">
        <f t="shared" si="6"/>
        <v>0.0766121778143497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10.599999999999989</v>
      </c>
      <c r="O54" s="4">
        <f t="shared" si="2"/>
        <v>595.5079999999982</v>
      </c>
      <c r="P54">
        <f t="shared" si="3"/>
        <v>0.07658589757762677</v>
      </c>
      <c r="R54">
        <f t="shared" si="4"/>
        <v>0.0765609532457614</v>
      </c>
      <c r="S54">
        <f t="shared" si="5"/>
        <v>0.07658528818922576</v>
      </c>
      <c r="T54">
        <f t="shared" si="6"/>
        <v>0.07658589757762677</v>
      </c>
    </row>
    <row r="55" spans="1:20" ht="18">
      <c r="A55" s="3" t="s">
        <v>18</v>
      </c>
      <c r="C55" s="4"/>
      <c r="N55">
        <f t="shared" si="7"/>
        <v>10.609999999999989</v>
      </c>
      <c r="O55" s="4">
        <f t="shared" si="2"/>
        <v>597.1949904999981</v>
      </c>
      <c r="P55">
        <f t="shared" si="3"/>
        <v>0.07655875633620639</v>
      </c>
      <c r="R55">
        <f t="shared" si="4"/>
        <v>0.0765338141307882</v>
      </c>
      <c r="S55">
        <f t="shared" si="5"/>
        <v>0.07655814916871077</v>
      </c>
      <c r="T55">
        <f t="shared" si="6"/>
        <v>0.07655875633620639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10.619999999999989</v>
      </c>
      <c r="O56" s="4">
        <f t="shared" si="2"/>
        <v>598.8851639999981</v>
      </c>
      <c r="P56">
        <f t="shared" si="3"/>
        <v>0.07653076175729057</v>
      </c>
      <c r="R56">
        <f t="shared" si="4"/>
        <v>0.07650582200531844</v>
      </c>
      <c r="S56">
        <f t="shared" si="5"/>
        <v>0.07653015688403778</v>
      </c>
      <c r="T56">
        <f t="shared" si="6"/>
        <v>0.07653076175729057</v>
      </c>
    </row>
    <row r="57" spans="1:20" ht="12.75">
      <c r="A57">
        <v>10.15</v>
      </c>
      <c r="B57" s="13">
        <v>0.0767821436262465</v>
      </c>
      <c r="C57" s="4">
        <f aca="true" t="shared" si="12" ref="C57:C62">((A57)^3)/2</f>
        <v>522.8391875000001</v>
      </c>
      <c r="D57">
        <f aca="true" t="shared" si="13" ref="D57:D62">(B57-($F$58*$H$58)*((1/($G$58*($G$58-1)))*($H$58/C57)^($G$58-1)+C57/($G$58*$H$58)-1/($G$58-1))-$I$58)^2</f>
        <v>7.47193266467279E-12</v>
      </c>
      <c r="K57" s="11" t="s">
        <v>10</v>
      </c>
      <c r="N57">
        <f t="shared" si="7"/>
        <v>10.629999999999988</v>
      </c>
      <c r="O57" s="4">
        <f t="shared" si="2"/>
        <v>600.578523499998</v>
      </c>
      <c r="P57">
        <f t="shared" si="3"/>
        <v>0.07650192141160841</v>
      </c>
      <c r="R57">
        <f t="shared" si="4"/>
        <v>0.07647698448319676</v>
      </c>
      <c r="S57">
        <f t="shared" si="5"/>
        <v>0.0765013189060196</v>
      </c>
      <c r="T57">
        <f t="shared" si="6"/>
        <v>0.07650192141160841</v>
      </c>
    </row>
    <row r="58" spans="1:20" ht="12.75">
      <c r="A58">
        <v>10.35</v>
      </c>
      <c r="B58" s="13">
        <v>0.0769601333801688</v>
      </c>
      <c r="C58" s="4">
        <f t="shared" si="12"/>
        <v>554.3589374999999</v>
      </c>
      <c r="D58">
        <f t="shared" si="13"/>
        <v>4.262643991177117E-12</v>
      </c>
      <c r="F58">
        <v>-0.0002394032831798974</v>
      </c>
      <c r="G58">
        <v>4.384299939094001</v>
      </c>
      <c r="H58" s="4">
        <v>550.718782727081</v>
      </c>
      <c r="I58">
        <v>0.07696504430279152</v>
      </c>
      <c r="K58">
        <f>((H58*2)^(1/3))*0.5291772083</f>
        <v>5.464969707061192</v>
      </c>
      <c r="N58">
        <f t="shared" si="7"/>
        <v>10.639999999999988</v>
      </c>
      <c r="O58" s="4">
        <f t="shared" si="2"/>
        <v>602.275071999998</v>
      </c>
      <c r="P58">
        <f t="shared" si="3"/>
        <v>0.07647224277469376</v>
      </c>
      <c r="R58">
        <f t="shared" si="4"/>
        <v>0.07644730908210182</v>
      </c>
      <c r="S58">
        <f t="shared" si="5"/>
        <v>0.07647164271026594</v>
      </c>
      <c r="T58">
        <f t="shared" si="6"/>
        <v>0.07647224277469376</v>
      </c>
    </row>
    <row r="59" spans="1:20" ht="12.75">
      <c r="A59">
        <v>10.55</v>
      </c>
      <c r="B59" s="13">
        <v>0.0767066466117114</v>
      </c>
      <c r="C59" s="4">
        <f t="shared" si="12"/>
        <v>587.1206875</v>
      </c>
      <c r="D59">
        <f t="shared" si="13"/>
        <v>1.6025344345177574E-12</v>
      </c>
      <c r="K59" s="10" t="s">
        <v>17</v>
      </c>
      <c r="N59">
        <f t="shared" si="7"/>
        <v>10.649999999999988</v>
      </c>
      <c r="O59" s="4">
        <f t="shared" si="2"/>
        <v>603.9748124999979</v>
      </c>
      <c r="P59">
        <f t="shared" si="3"/>
        <v>0.07644173322814474</v>
      </c>
      <c r="R59">
        <f t="shared" si="4"/>
        <v>0.07641680322482423</v>
      </c>
      <c r="S59">
        <f t="shared" si="5"/>
        <v>0.0764411356784431</v>
      </c>
      <c r="T59">
        <f t="shared" si="6"/>
        <v>0.07644173322814474</v>
      </c>
    </row>
    <row r="60" spans="1:20" ht="12.75">
      <c r="A60">
        <v>10.75</v>
      </c>
      <c r="B60" s="13">
        <v>0.076093087095586</v>
      </c>
      <c r="C60" s="4">
        <f t="shared" si="12"/>
        <v>621.1484375</v>
      </c>
      <c r="D60">
        <f t="shared" si="13"/>
        <v>1.3420936076251218E-12</v>
      </c>
      <c r="K60">
        <f>F58*(-14710.5013544)</f>
        <v>3.5217423214656876</v>
      </c>
      <c r="N60">
        <f t="shared" si="7"/>
        <v>10.659999999999988</v>
      </c>
      <c r="O60" s="4">
        <f t="shared" si="2"/>
        <v>605.6777479999979</v>
      </c>
      <c r="P60">
        <f t="shared" si="3"/>
        <v>0.07641040006086545</v>
      </c>
      <c r="R60">
        <f t="shared" si="4"/>
        <v>0.07638547424052623</v>
      </c>
      <c r="S60">
        <f t="shared" si="5"/>
        <v>0.07640980509951598</v>
      </c>
      <c r="T60">
        <f t="shared" si="6"/>
        <v>0.07641040006086545</v>
      </c>
    </row>
    <row r="61" spans="1:20" ht="12.75">
      <c r="A61">
        <v>10.95</v>
      </c>
      <c r="B61" s="13">
        <v>0.0751722706985162</v>
      </c>
      <c r="C61" s="4">
        <f t="shared" si="12"/>
        <v>656.4661874999999</v>
      </c>
      <c r="D61">
        <f t="shared" si="13"/>
        <v>1.6601947579995328E-13</v>
      </c>
      <c r="N61">
        <f t="shared" si="7"/>
        <v>10.669999999999987</v>
      </c>
      <c r="O61" s="4">
        <f t="shared" si="2"/>
        <v>607.3838814999979</v>
      </c>
      <c r="P61">
        <f t="shared" si="3"/>
        <v>0.07637825047029019</v>
      </c>
      <c r="R61">
        <f t="shared" si="4"/>
        <v>0.07635332936598371</v>
      </c>
      <c r="S61">
        <f t="shared" si="5"/>
        <v>0.07637765817097227</v>
      </c>
      <c r="T61">
        <f t="shared" si="6"/>
        <v>0.07637825047029019</v>
      </c>
    </row>
    <row r="62" spans="1:20" ht="12.75">
      <c r="A62">
        <v>11.15</v>
      </c>
      <c r="B62" s="13">
        <v>0.0739954567708025</v>
      </c>
      <c r="C62" s="4">
        <f t="shared" si="12"/>
        <v>693.0979375000001</v>
      </c>
      <c r="D62">
        <f t="shared" si="13"/>
        <v>2.3705417570242995E-14</v>
      </c>
      <c r="N62">
        <f t="shared" si="7"/>
        <v>10.679999999999987</v>
      </c>
      <c r="O62" s="4">
        <f t="shared" si="2"/>
        <v>609.0932159999978</v>
      </c>
      <c r="P62">
        <f t="shared" si="3"/>
        <v>0.07634529156359025</v>
      </c>
      <c r="R62">
        <f t="shared" si="4"/>
        <v>0.07632037574681029</v>
      </c>
      <c r="S62">
        <f t="shared" si="5"/>
        <v>0.07634470200002967</v>
      </c>
      <c r="T62">
        <f t="shared" si="6"/>
        <v>0.07634529156359025</v>
      </c>
    </row>
    <row r="63" spans="3:20" ht="12.75">
      <c r="C63" s="4"/>
      <c r="D63" s="10" t="s">
        <v>8</v>
      </c>
      <c r="N63">
        <f t="shared" si="7"/>
        <v>10.689999999999987</v>
      </c>
      <c r="O63" s="4">
        <f t="shared" si="2"/>
        <v>610.8057544999978</v>
      </c>
      <c r="P63">
        <f t="shared" si="3"/>
        <v>0.07631153035886387</v>
      </c>
      <c r="R63">
        <f t="shared" si="4"/>
        <v>0.07628662043866435</v>
      </c>
      <c r="S63">
        <f t="shared" si="5"/>
        <v>0.07631094360482578</v>
      </c>
      <c r="T63">
        <f t="shared" si="6"/>
        <v>0.07631153035886387</v>
      </c>
    </row>
    <row r="64" spans="3:20" ht="12.75">
      <c r="C64" s="4"/>
      <c r="D64">
        <f>SUM(D57:D62)</f>
        <v>1.4868929591362983E-11</v>
      </c>
      <c r="N64">
        <f t="shared" si="7"/>
        <v>10.699999999999987</v>
      </c>
      <c r="O64" s="4">
        <f t="shared" si="2"/>
        <v>612.5214999999978</v>
      </c>
      <c r="P64">
        <f t="shared" si="3"/>
        <v>0.07627697378630914</v>
      </c>
      <c r="R64">
        <f t="shared" si="4"/>
        <v>0.07625207040843883</v>
      </c>
      <c r="S64">
        <f t="shared" si="5"/>
        <v>0.0762763899155914</v>
      </c>
      <c r="T64">
        <f t="shared" si="6"/>
        <v>0.07627697378630914</v>
      </c>
    </row>
    <row r="65" spans="3:20" ht="12.75">
      <c r="C65" s="4"/>
      <c r="N65">
        <f t="shared" si="7"/>
        <v>10.709999999999987</v>
      </c>
      <c r="O65" s="4">
        <f t="shared" si="2"/>
        <v>614.2404554999977</v>
      </c>
      <c r="P65">
        <f t="shared" si="3"/>
        <v>0.07624162868938067</v>
      </c>
      <c r="R65">
        <f t="shared" si="4"/>
        <v>0.07621673253543414</v>
      </c>
      <c r="S65">
        <f t="shared" si="5"/>
        <v>0.07624104777580719</v>
      </c>
      <c r="T65">
        <f t="shared" si="6"/>
        <v>0.07624162868938067</v>
      </c>
    </row>
    <row r="66" spans="3:20" ht="12.75">
      <c r="C66" s="4"/>
      <c r="N66">
        <f t="shared" si="7"/>
        <v>10.719999999999986</v>
      </c>
      <c r="O66" s="4">
        <f t="shared" si="2"/>
        <v>615.9626239999976</v>
      </c>
      <c r="P66">
        <f t="shared" si="3"/>
        <v>0.07620550182592976</v>
      </c>
      <c r="R66">
        <f t="shared" si="4"/>
        <v>0.0761806136125147</v>
      </c>
      <c r="S66">
        <f t="shared" si="5"/>
        <v>0.07620492394334412</v>
      </c>
      <c r="T66">
        <f t="shared" si="6"/>
        <v>0.07620550182592976</v>
      </c>
    </row>
    <row r="67" spans="14:20" ht="12.75">
      <c r="N67">
        <f t="shared" si="7"/>
        <v>10.729999999999986</v>
      </c>
      <c r="O67" s="4">
        <f t="shared" si="2"/>
        <v>617.6880084999976</v>
      </c>
      <c r="P67">
        <f t="shared" si="3"/>
        <v>0.07616859986932872</v>
      </c>
      <c r="R67">
        <f t="shared" si="4"/>
        <v>0.07614372034724896</v>
      </c>
      <c r="S67">
        <f t="shared" si="5"/>
        <v>0.07616802509158788</v>
      </c>
      <c r="T67">
        <f t="shared" si="6"/>
        <v>0.07616859986932872</v>
      </c>
    </row>
    <row r="68" spans="14:20" ht="12.75">
      <c r="N68">
        <f t="shared" si="7"/>
        <v>10.739999999999986</v>
      </c>
      <c r="O68" s="4">
        <f t="shared" si="2"/>
        <v>619.4166119999976</v>
      </c>
      <c r="P68">
        <f t="shared" si="3"/>
        <v>0.07613092940957918</v>
      </c>
      <c r="R68">
        <f t="shared" si="4"/>
        <v>0.07610605936303337</v>
      </c>
      <c r="S68">
        <f t="shared" si="5"/>
        <v>0.0761303578105474</v>
      </c>
      <c r="T68">
        <f t="shared" si="6"/>
        <v>0.07613092940957918</v>
      </c>
    </row>
    <row r="69" spans="14:20" ht="12.75">
      <c r="N69">
        <f t="shared" si="7"/>
        <v>10.749999999999986</v>
      </c>
      <c r="O69" s="4">
        <f aca="true" t="shared" si="14" ref="O69:O114">((N69)^3)/2</f>
        <v>621.1484374999975</v>
      </c>
      <c r="P69">
        <f aca="true" t="shared" si="15" ref="P69:P114">($F$6*$H$6)*((1/($G$6*($G$6-1)))*($H$6/O69)^($G$6-1)+O69/($G$6*$H$6)-1/($G$6-1))+$I$6</f>
        <v>0.07609249695440505</v>
      </c>
      <c r="R69">
        <f aca="true" t="shared" si="16" ref="R69:R114">($F$42*$H$42)*((1/($G$42*($G$42-1)))*($H$42/O69)^($G$42-1)+O69/($G$42*$H$42)-1/($G$42-1))+$I$42</f>
        <v>0.07606763720020066</v>
      </c>
      <c r="S69">
        <f aca="true" t="shared" si="17" ref="S69:S114">($F$58*$H$58)*((1/($G$58*($G$58-1)))*($H$58/O69)^($G$58-1)+O69/($G$58*$H$58)-1/($G$58-1))+$I$58</f>
        <v>0.07609192860794796</v>
      </c>
      <c r="T69">
        <f aca="true" t="shared" si="18" ref="T69:T114">($F$77*$H$77)*((1/($G$77*($G$77-1)))*($H$77/O69)^($G$77-1)+O69/($G$77*$H$77)-1/($G$77-1))+$I$77</f>
        <v>0.07609249695440505</v>
      </c>
    </row>
    <row r="70" spans="14:20" ht="12.75">
      <c r="N70">
        <f aca="true" t="shared" si="19" ref="N70:N114">N69+0.01</f>
        <v>10.759999999999986</v>
      </c>
      <c r="O70" s="4">
        <f t="shared" si="14"/>
        <v>622.8834879999976</v>
      </c>
      <c r="P70">
        <f t="shared" si="15"/>
        <v>0.07605330893033008</v>
      </c>
      <c r="R70">
        <f t="shared" si="16"/>
        <v>0.07602846031711229</v>
      </c>
      <c r="S70">
        <f t="shared" si="17"/>
        <v>0.07605274391030885</v>
      </c>
      <c r="T70">
        <f t="shared" si="18"/>
        <v>0.07605330893033008</v>
      </c>
    </row>
    <row r="71" spans="14:20" ht="12.75">
      <c r="N71">
        <f t="shared" si="19"/>
        <v>10.769999999999985</v>
      </c>
      <c r="O71" s="4">
        <f t="shared" si="14"/>
        <v>624.6217664999974</v>
      </c>
      <c r="P71">
        <f t="shared" si="15"/>
        <v>0.07601337168374026</v>
      </c>
      <c r="R71">
        <f t="shared" si="16"/>
        <v>0.07598853509123576</v>
      </c>
      <c r="S71">
        <f t="shared" si="17"/>
        <v>0.07601281006400594</v>
      </c>
      <c r="T71">
        <f t="shared" si="18"/>
        <v>0.07601337168374026</v>
      </c>
    </row>
    <row r="72" spans="14:20" ht="12.75">
      <c r="N72">
        <f t="shared" si="19"/>
        <v>10.779999999999985</v>
      </c>
      <c r="O72" s="4">
        <f t="shared" si="14"/>
        <v>626.3632759999974</v>
      </c>
      <c r="P72">
        <f t="shared" si="15"/>
        <v>0.07597269148193142</v>
      </c>
      <c r="R72">
        <f t="shared" si="16"/>
        <v>0.07594786782020656</v>
      </c>
      <c r="S72">
        <f t="shared" si="17"/>
        <v>0.07597213333631954</v>
      </c>
      <c r="T72">
        <f t="shared" si="18"/>
        <v>0.07597269148193142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19"/>
        <v>10.789999999999985</v>
      </c>
      <c r="O73" s="4">
        <f t="shared" si="14"/>
        <v>628.1080194999973</v>
      </c>
      <c r="P73">
        <f t="shared" si="15"/>
        <v>0.07593127451414221</v>
      </c>
      <c r="R73">
        <f t="shared" si="16"/>
        <v>0.07590646472287542</v>
      </c>
      <c r="S73">
        <f t="shared" si="17"/>
        <v>0.07593071991646731</v>
      </c>
      <c r="T73">
        <f t="shared" si="18"/>
        <v>0.07593127451414221</v>
      </c>
    </row>
    <row r="74" spans="1:20" ht="18">
      <c r="A74" s="3" t="s">
        <v>16</v>
      </c>
      <c r="C74" s="4"/>
      <c r="N74">
        <f t="shared" si="19"/>
        <v>10.799999999999985</v>
      </c>
      <c r="O74" s="4">
        <f t="shared" si="14"/>
        <v>629.8559999999974</v>
      </c>
      <c r="P74">
        <f t="shared" si="15"/>
        <v>0.07588912689257256</v>
      </c>
      <c r="R74">
        <f t="shared" si="16"/>
        <v>0.07586433194034073</v>
      </c>
      <c r="S74">
        <f t="shared" si="17"/>
        <v>0.07588857591662306</v>
      </c>
      <c r="T74">
        <f t="shared" si="18"/>
        <v>0.07588912689257256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19"/>
        <v>10.809999999999985</v>
      </c>
      <c r="O75" s="4">
        <f t="shared" si="14"/>
        <v>631.6072204999973</v>
      </c>
      <c r="P75">
        <f t="shared" si="15"/>
        <v>0.075846254653388</v>
      </c>
      <c r="R75">
        <f t="shared" si="16"/>
        <v>0.0758214755369665</v>
      </c>
      <c r="S75">
        <f t="shared" si="17"/>
        <v>0.07584570737292107</v>
      </c>
      <c r="T75">
        <f t="shared" si="18"/>
        <v>0.075846254653388</v>
      </c>
    </row>
    <row r="76" spans="1:20" ht="12.75">
      <c r="A76" s="12">
        <v>10.15</v>
      </c>
      <c r="B76" s="13">
        <v>0.0767829092993963</v>
      </c>
      <c r="C76" s="4">
        <f aca="true" t="shared" si="20" ref="C76:C81">((A76)^3)/2</f>
        <v>522.8391875000001</v>
      </c>
      <c r="D76">
        <f aca="true" t="shared" si="21" ref="D76:D81">(B76-($F$77*$H$77)*((1/($G$77*($G$77-1)))*($H$77/C76)^($G$77-1)+C76/($G$77*$H$77)-1/($G$77-1))-$I$77)^2</f>
        <v>8.193405786984973E-12</v>
      </c>
      <c r="K76" s="11" t="s">
        <v>10</v>
      </c>
      <c r="N76">
        <f t="shared" si="19"/>
        <v>10.819999999999984</v>
      </c>
      <c r="O76" s="4">
        <f t="shared" si="14"/>
        <v>633.3616839999972</v>
      </c>
      <c r="P76">
        <f t="shared" si="15"/>
        <v>0.07580266375770989</v>
      </c>
      <c r="R76">
        <f t="shared" si="16"/>
        <v>0.07577790150138619</v>
      </c>
      <c r="S76">
        <f t="shared" si="17"/>
        <v>0.07580212024644654</v>
      </c>
      <c r="T76">
        <f t="shared" si="18"/>
        <v>0.07580266375770989</v>
      </c>
    </row>
    <row r="77" spans="1:20" ht="12.75">
      <c r="A77">
        <v>10.35</v>
      </c>
      <c r="B77" s="13">
        <v>0.0769607637326146</v>
      </c>
      <c r="C77" s="4">
        <f t="shared" si="20"/>
        <v>554.3589374999999</v>
      </c>
      <c r="D77">
        <f t="shared" si="21"/>
        <v>4.3088283562602125E-12</v>
      </c>
      <c r="F77">
        <v>-0.00023941824766047481</v>
      </c>
      <c r="G77">
        <v>4.383971264897278</v>
      </c>
      <c r="H77" s="4">
        <v>550.7184153891181</v>
      </c>
      <c r="I77">
        <v>0.07696568656281626</v>
      </c>
      <c r="K77">
        <f>((H77*2)^(1/3))*0.5291772083</f>
        <v>5.46496849198776</v>
      </c>
      <c r="N77">
        <f t="shared" si="19"/>
        <v>10.829999999999984</v>
      </c>
      <c r="O77" s="4">
        <f t="shared" si="14"/>
        <v>635.1193934999972</v>
      </c>
      <c r="P77">
        <f t="shared" si="15"/>
        <v>0.07575836009259203</v>
      </c>
      <c r="R77">
        <f t="shared" si="16"/>
        <v>0.07573361574749234</v>
      </c>
      <c r="S77">
        <f t="shared" si="17"/>
        <v>0.07575782042421228</v>
      </c>
      <c r="T77">
        <f t="shared" si="18"/>
        <v>0.07575836009259203</v>
      </c>
    </row>
    <row r="78" spans="1:20" ht="12.75">
      <c r="A78">
        <v>10.55</v>
      </c>
      <c r="B78" s="13">
        <v>0.0767071251064521</v>
      </c>
      <c r="C78" s="4">
        <f t="shared" si="20"/>
        <v>587.1206875</v>
      </c>
      <c r="D78">
        <f t="shared" si="21"/>
        <v>1.979125969372137E-12</v>
      </c>
      <c r="K78" s="10" t="s">
        <v>17</v>
      </c>
      <c r="N78">
        <f t="shared" si="19"/>
        <v>10.839999999999984</v>
      </c>
      <c r="O78" s="4">
        <f t="shared" si="14"/>
        <v>636.8803519999972</v>
      </c>
      <c r="P78">
        <f t="shared" si="15"/>
        <v>0.07571334947198341</v>
      </c>
      <c r="R78">
        <f t="shared" si="16"/>
        <v>0.07568862411541241</v>
      </c>
      <c r="S78">
        <f t="shared" si="17"/>
        <v>0.07571281372012165</v>
      </c>
      <c r="T78">
        <f t="shared" si="18"/>
        <v>0.07571334947198341</v>
      </c>
    </row>
    <row r="79" spans="1:20" ht="12.75">
      <c r="A79">
        <v>10.75</v>
      </c>
      <c r="B79" s="13">
        <v>0.0760937187344552</v>
      </c>
      <c r="C79" s="4">
        <f t="shared" si="20"/>
        <v>621.1484375</v>
      </c>
      <c r="D79">
        <f t="shared" si="21"/>
        <v>1.4927464910683825E-12</v>
      </c>
      <c r="K79">
        <f>F77*(-14710.5013544)</f>
        <v>3.5219624564774894</v>
      </c>
      <c r="N79">
        <f t="shared" si="19"/>
        <v>10.849999999999984</v>
      </c>
      <c r="O79" s="4">
        <f t="shared" si="14"/>
        <v>638.644562499997</v>
      </c>
      <c r="P79">
        <f t="shared" si="15"/>
        <v>0.07566763763767784</v>
      </c>
      <c r="R79">
        <f t="shared" si="16"/>
        <v>0.07564293237247116</v>
      </c>
      <c r="S79">
        <f t="shared" si="17"/>
        <v>0.07566710587591821</v>
      </c>
      <c r="T79">
        <f t="shared" si="18"/>
        <v>0.07566763763767784</v>
      </c>
    </row>
    <row r="80" spans="1:20" ht="12.75">
      <c r="A80">
        <v>10.95</v>
      </c>
      <c r="B80" s="13">
        <v>0.0751726966372245</v>
      </c>
      <c r="C80" s="4">
        <f t="shared" si="20"/>
        <v>656.4661874999999</v>
      </c>
      <c r="D80">
        <f t="shared" si="21"/>
        <v>2.2028363961285582E-13</v>
      </c>
      <c r="N80">
        <f t="shared" si="19"/>
        <v>10.859999999999983</v>
      </c>
      <c r="O80" s="4">
        <f t="shared" si="14"/>
        <v>640.4120279999971</v>
      </c>
      <c r="P80">
        <f t="shared" si="15"/>
        <v>0.0756212302602502</v>
      </c>
      <c r="R80">
        <f t="shared" si="16"/>
        <v>0.07559654621413933</v>
      </c>
      <c r="S80">
        <f t="shared" si="17"/>
        <v>0.07562070256212221</v>
      </c>
      <c r="T80">
        <f t="shared" si="18"/>
        <v>0.0756212302602502</v>
      </c>
    </row>
    <row r="81" spans="1:20" ht="12.75">
      <c r="A81">
        <v>11.15</v>
      </c>
      <c r="B81" s="13">
        <v>0.073995853894246</v>
      </c>
      <c r="C81" s="4">
        <f t="shared" si="20"/>
        <v>693.0979375000001</v>
      </c>
      <c r="D81">
        <f t="shared" si="21"/>
        <v>1.8248867582879992E-14</v>
      </c>
      <c r="N81">
        <f t="shared" si="19"/>
        <v>10.869999999999983</v>
      </c>
      <c r="O81" s="4">
        <f t="shared" si="14"/>
        <v>642.182751499997</v>
      </c>
      <c r="P81">
        <f t="shared" si="15"/>
        <v>0.07557413293997978</v>
      </c>
      <c r="R81">
        <f t="shared" si="16"/>
        <v>0.0755494712649693</v>
      </c>
      <c r="S81">
        <f t="shared" si="17"/>
        <v>0.075573609378954</v>
      </c>
      <c r="T81">
        <f t="shared" si="18"/>
        <v>0.07557413293997978</v>
      </c>
    </row>
    <row r="82" spans="3:20" ht="12.75">
      <c r="C82" s="4"/>
      <c r="D82" s="10" t="s">
        <v>8</v>
      </c>
      <c r="N82">
        <f t="shared" si="19"/>
        <v>10.879999999999983</v>
      </c>
      <c r="O82" s="4">
        <f t="shared" si="14"/>
        <v>643.9567359999969</v>
      </c>
      <c r="P82">
        <f t="shared" si="15"/>
        <v>0.07552635120776079</v>
      </c>
      <c r="R82">
        <f t="shared" si="16"/>
        <v>0.07550171307951764</v>
      </c>
      <c r="S82">
        <f t="shared" si="17"/>
        <v>0.07552583185724465</v>
      </c>
      <c r="T82">
        <f t="shared" si="18"/>
        <v>0.07552635120776079</v>
      </c>
    </row>
    <row r="83" spans="3:20" ht="12.75">
      <c r="C83" s="4"/>
      <c r="D83">
        <f>SUM(D76:D81)</f>
        <v>1.621263911088144E-11</v>
      </c>
      <c r="N83">
        <f t="shared" si="19"/>
        <v>10.889999999999983</v>
      </c>
      <c r="O83" s="4">
        <f t="shared" si="14"/>
        <v>645.733984499997</v>
      </c>
      <c r="P83">
        <f t="shared" si="15"/>
        <v>0.07547789052600028</v>
      </c>
      <c r="R83">
        <f t="shared" si="16"/>
        <v>0.07545327714325488</v>
      </c>
      <c r="S83">
        <f t="shared" si="17"/>
        <v>0.07547737545933397</v>
      </c>
      <c r="T83">
        <f t="shared" si="18"/>
        <v>0.07547789052600028</v>
      </c>
    </row>
    <row r="84" spans="3:20" ht="12.75">
      <c r="C84" s="4"/>
      <c r="N84">
        <f t="shared" si="19"/>
        <v>10.899999999999983</v>
      </c>
      <c r="O84" s="4">
        <f t="shared" si="14"/>
        <v>647.5144999999969</v>
      </c>
      <c r="P84">
        <f t="shared" si="15"/>
        <v>0.07542875628950359</v>
      </c>
      <c r="R84">
        <f t="shared" si="16"/>
        <v>0.07540416887346259</v>
      </c>
      <c r="S84">
        <f t="shared" si="17"/>
        <v>0.07542824557995616</v>
      </c>
      <c r="T84">
        <f t="shared" si="18"/>
        <v>0.07542875628950359</v>
      </c>
    </row>
    <row r="85" spans="3:20" ht="12.75">
      <c r="C85" s="4"/>
      <c r="N85">
        <f t="shared" si="19"/>
        <v>10.909999999999982</v>
      </c>
      <c r="O85" s="4">
        <f t="shared" si="14"/>
        <v>649.2982854999968</v>
      </c>
      <c r="P85">
        <f t="shared" si="15"/>
        <v>0.07537895382634756</v>
      </c>
      <c r="R85">
        <f t="shared" si="16"/>
        <v>0.07535439362011795</v>
      </c>
      <c r="S85">
        <f t="shared" si="17"/>
        <v>0.07537844754711302</v>
      </c>
      <c r="T85">
        <f t="shared" si="18"/>
        <v>0.07537895382634756</v>
      </c>
    </row>
    <row r="86" spans="14:20" ht="12.75">
      <c r="N86">
        <f t="shared" si="19"/>
        <v>10.919999999999982</v>
      </c>
      <c r="O86" s="4">
        <f t="shared" si="14"/>
        <v>651.0853439999968</v>
      </c>
      <c r="P86">
        <f t="shared" si="15"/>
        <v>0.07532848839874176</v>
      </c>
      <c r="R86">
        <f t="shared" si="16"/>
        <v>0.07530395666676622</v>
      </c>
      <c r="S86">
        <f t="shared" si="17"/>
        <v>0.07532798662293536</v>
      </c>
      <c r="T86">
        <f t="shared" si="18"/>
        <v>0.07532848839874176</v>
      </c>
    </row>
    <row r="87" spans="14:20" ht="12.75">
      <c r="N87">
        <f t="shared" si="19"/>
        <v>10.929999999999982</v>
      </c>
      <c r="O87" s="4">
        <f t="shared" si="14"/>
        <v>652.8756784999968</v>
      </c>
      <c r="P87">
        <f t="shared" si="15"/>
        <v>0.07527736520387765</v>
      </c>
      <c r="R87">
        <f t="shared" si="16"/>
        <v>0.07525286323138095</v>
      </c>
      <c r="S87">
        <f t="shared" si="17"/>
        <v>0.07527686800453223</v>
      </c>
      <c r="T87">
        <f t="shared" si="18"/>
        <v>0.07527736520387765</v>
      </c>
    </row>
    <row r="88" spans="14:20" ht="12.75">
      <c r="N88">
        <f t="shared" si="19"/>
        <v>10.939999999999982</v>
      </c>
      <c r="O88" s="4">
        <f t="shared" si="14"/>
        <v>654.6692919999967</v>
      </c>
      <c r="P88">
        <f t="shared" si="15"/>
        <v>0.07522558937476623</v>
      </c>
      <c r="R88">
        <f t="shared" si="16"/>
        <v>0.0752011184672123</v>
      </c>
      <c r="S88">
        <f t="shared" si="17"/>
        <v>0.07522509682482875</v>
      </c>
      <c r="T88">
        <f t="shared" si="18"/>
        <v>0.07522558937476623</v>
      </c>
    </row>
    <row r="89" spans="14:20" ht="12.75">
      <c r="N89">
        <f t="shared" si="19"/>
        <v>10.949999999999982</v>
      </c>
      <c r="O89" s="4">
        <f t="shared" si="14"/>
        <v>656.4661874999966</v>
      </c>
      <c r="P89">
        <f t="shared" si="15"/>
        <v>0.07517316598106404</v>
      </c>
      <c r="R89">
        <f t="shared" si="16"/>
        <v>0.07514872746362375</v>
      </c>
      <c r="S89">
        <f t="shared" si="17"/>
        <v>0.07517267815339208</v>
      </c>
      <c r="T89">
        <f t="shared" si="18"/>
        <v>0.07517316598106404</v>
      </c>
    </row>
    <row r="90" spans="14:20" ht="12.75">
      <c r="N90">
        <f t="shared" si="19"/>
        <v>10.959999999999981</v>
      </c>
      <c r="O90" s="4">
        <f t="shared" si="14"/>
        <v>658.2663679999966</v>
      </c>
      <c r="P90">
        <f t="shared" si="15"/>
        <v>0.07512010002988774</v>
      </c>
      <c r="R90">
        <f t="shared" si="16"/>
        <v>0.07509569524691709</v>
      </c>
      <c r="S90">
        <f t="shared" si="17"/>
        <v>0.07511961699724626</v>
      </c>
      <c r="T90">
        <f t="shared" si="18"/>
        <v>0.07512010002988774</v>
      </c>
    </row>
    <row r="91" spans="14:20" ht="12.75">
      <c r="N91">
        <f t="shared" si="19"/>
        <v>10.969999999999981</v>
      </c>
      <c r="O91" s="4">
        <f t="shared" si="14"/>
        <v>660.0698364999965</v>
      </c>
      <c r="P91">
        <f t="shared" si="15"/>
        <v>0.07506639646661768</v>
      </c>
      <c r="R91">
        <f t="shared" si="16"/>
        <v>0.07504202678114612</v>
      </c>
      <c r="S91">
        <f t="shared" si="17"/>
        <v>0.07506591830167571</v>
      </c>
      <c r="T91">
        <f t="shared" si="18"/>
        <v>0.07506639646661768</v>
      </c>
    </row>
    <row r="92" spans="14:20" ht="12.75">
      <c r="N92">
        <f t="shared" si="19"/>
        <v>10.97999999999998</v>
      </c>
      <c r="O92" s="4">
        <f t="shared" si="14"/>
        <v>661.8765959999965</v>
      </c>
      <c r="P92">
        <f t="shared" si="15"/>
        <v>0.07501206017569013</v>
      </c>
      <c r="R92">
        <f t="shared" si="16"/>
        <v>0.074987726968919</v>
      </c>
      <c r="S92">
        <f t="shared" si="17"/>
        <v>0.07501158695101769</v>
      </c>
      <c r="T92">
        <f t="shared" si="18"/>
        <v>0.07501206017569013</v>
      </c>
    </row>
    <row r="93" spans="14:20" ht="12.75">
      <c r="N93">
        <f t="shared" si="19"/>
        <v>10.98999999999998</v>
      </c>
      <c r="O93" s="4">
        <f t="shared" si="14"/>
        <v>663.6866494999965</v>
      </c>
      <c r="P93">
        <f t="shared" si="15"/>
        <v>0.07495709598137897</v>
      </c>
      <c r="R93">
        <f t="shared" si="16"/>
        <v>0.0749328006521898</v>
      </c>
      <c r="S93">
        <f t="shared" si="17"/>
        <v>0.074956627769444</v>
      </c>
      <c r="T93">
        <f t="shared" si="18"/>
        <v>0.07495709598137897</v>
      </c>
    </row>
    <row r="94" spans="14:20" ht="12.75">
      <c r="N94">
        <f t="shared" si="19"/>
        <v>10.99999999999998</v>
      </c>
      <c r="O94" s="4">
        <f t="shared" si="14"/>
        <v>665.4999999999965</v>
      </c>
      <c r="P94">
        <f t="shared" si="15"/>
        <v>0.07490150864856633</v>
      </c>
      <c r="R94">
        <f t="shared" si="16"/>
        <v>0.07487725261303872</v>
      </c>
      <c r="S94">
        <f t="shared" si="17"/>
        <v>0.07490104552173184</v>
      </c>
      <c r="T94">
        <f t="shared" si="18"/>
        <v>0.07490150864856633</v>
      </c>
    </row>
    <row r="95" spans="14:20" ht="12.75">
      <c r="N95">
        <f t="shared" si="19"/>
        <v>11.00999999999998</v>
      </c>
      <c r="O95" s="4">
        <f t="shared" si="14"/>
        <v>667.3166504999964</v>
      </c>
      <c r="P95">
        <f t="shared" si="15"/>
        <v>0.07484530288350297</v>
      </c>
      <c r="R95">
        <f t="shared" si="16"/>
        <v>0.07482108757444209</v>
      </c>
      <c r="S95">
        <f t="shared" si="17"/>
        <v>0.07484484491402404</v>
      </c>
      <c r="T95">
        <f t="shared" si="18"/>
        <v>0.07484530288350297</v>
      </c>
    </row>
    <row r="96" spans="14:20" ht="12.75">
      <c r="N96">
        <f t="shared" si="19"/>
        <v>11.01999999999998</v>
      </c>
      <c r="O96" s="4">
        <f t="shared" si="14"/>
        <v>669.1366039999964</v>
      </c>
      <c r="P96">
        <f t="shared" si="15"/>
        <v>0.07478848333455798</v>
      </c>
      <c r="R96">
        <f t="shared" si="16"/>
        <v>0.07476431020103132</v>
      </c>
      <c r="S96">
        <f t="shared" si="17"/>
        <v>0.07478803059457913</v>
      </c>
      <c r="T96">
        <f t="shared" si="18"/>
        <v>0.07478848333455798</v>
      </c>
    </row>
    <row r="97" spans="14:20" ht="12.75">
      <c r="N97">
        <f t="shared" si="19"/>
        <v>11.02999999999998</v>
      </c>
      <c r="O97" s="4">
        <f t="shared" si="14"/>
        <v>670.9598634999963</v>
      </c>
      <c r="P97">
        <f t="shared" si="15"/>
        <v>0.07473105459295847</v>
      </c>
      <c r="R97">
        <f t="shared" si="16"/>
        <v>0.07470692509984168</v>
      </c>
      <c r="S97">
        <f t="shared" si="17"/>
        <v>0.07473060715451088</v>
      </c>
      <c r="T97">
        <f t="shared" si="18"/>
        <v>0.07473105459295847</v>
      </c>
    </row>
    <row r="98" spans="14:20" ht="12.75">
      <c r="N98">
        <f t="shared" si="19"/>
        <v>11.03999999999998</v>
      </c>
      <c r="O98" s="4">
        <f t="shared" si="14"/>
        <v>672.7864319999962</v>
      </c>
      <c r="P98">
        <f t="shared" si="15"/>
        <v>0.07467302119351889</v>
      </c>
      <c r="R98">
        <f t="shared" si="16"/>
        <v>0.07464893682105085</v>
      </c>
      <c r="S98">
        <f t="shared" si="17"/>
        <v>0.07467257912851791</v>
      </c>
      <c r="T98">
        <f t="shared" si="18"/>
        <v>0.07467302119351889</v>
      </c>
    </row>
    <row r="99" spans="14:20" ht="12.75">
      <c r="N99">
        <f t="shared" si="19"/>
        <v>11.04999999999998</v>
      </c>
      <c r="O99" s="4">
        <f t="shared" si="14"/>
        <v>674.6163124999963</v>
      </c>
      <c r="P99">
        <f t="shared" si="15"/>
        <v>0.07461438761536066</v>
      </c>
      <c r="R99">
        <f t="shared" si="16"/>
        <v>0.07459034985870709</v>
      </c>
      <c r="S99">
        <f t="shared" si="17"/>
        <v>0.0746139509956032</v>
      </c>
      <c r="T99">
        <f t="shared" si="18"/>
        <v>0.07461438761536066</v>
      </c>
    </row>
    <row r="100" spans="14:20" ht="12.75">
      <c r="N100">
        <f t="shared" si="19"/>
        <v>11.05999999999998</v>
      </c>
      <c r="O100" s="4">
        <f t="shared" si="14"/>
        <v>676.4495079999962</v>
      </c>
      <c r="P100">
        <f t="shared" si="15"/>
        <v>0.0745551582826218</v>
      </c>
      <c r="R100">
        <f t="shared" si="16"/>
        <v>0.07453116865144768</v>
      </c>
      <c r="S100">
        <f t="shared" si="17"/>
        <v>0.07455472717978397</v>
      </c>
      <c r="T100">
        <f t="shared" si="18"/>
        <v>0.0745551582826218</v>
      </c>
    </row>
    <row r="101" spans="14:20" ht="12.75">
      <c r="N101">
        <f t="shared" si="19"/>
        <v>11.069999999999979</v>
      </c>
      <c r="O101" s="4">
        <f t="shared" si="14"/>
        <v>678.2860214999961</v>
      </c>
      <c r="P101">
        <f t="shared" si="15"/>
        <v>0.07449533756515689</v>
      </c>
      <c r="R101">
        <f t="shared" si="16"/>
        <v>0.07447139758320741</v>
      </c>
      <c r="S101">
        <f t="shared" si="17"/>
        <v>0.0744949120507916</v>
      </c>
      <c r="T101">
        <f t="shared" si="18"/>
        <v>0.07449533756515689</v>
      </c>
    </row>
    <row r="102" spans="14:20" ht="12.75">
      <c r="N102">
        <f t="shared" si="19"/>
        <v>11.079999999999979</v>
      </c>
      <c r="O102" s="4">
        <f t="shared" si="14"/>
        <v>680.1258559999961</v>
      </c>
      <c r="P102">
        <f t="shared" si="15"/>
        <v>0.07443492977922761</v>
      </c>
      <c r="R102">
        <f t="shared" si="16"/>
        <v>0.0744110409839174</v>
      </c>
      <c r="S102">
        <f t="shared" si="17"/>
        <v>0.07443450992476237</v>
      </c>
      <c r="T102">
        <f t="shared" si="18"/>
        <v>0.07443492977922761</v>
      </c>
    </row>
    <row r="103" spans="14:20" ht="12.75">
      <c r="N103">
        <f t="shared" si="19"/>
        <v>11.089999999999979</v>
      </c>
      <c r="O103" s="4">
        <f t="shared" si="14"/>
        <v>681.969014499996</v>
      </c>
      <c r="P103">
        <f t="shared" si="15"/>
        <v>0.07437393918818384</v>
      </c>
      <c r="R103">
        <f t="shared" si="16"/>
        <v>0.07435010313019441</v>
      </c>
      <c r="S103">
        <f t="shared" si="17"/>
        <v>0.07437352506491851</v>
      </c>
      <c r="T103">
        <f t="shared" si="18"/>
        <v>0.07437393918818384</v>
      </c>
    </row>
    <row r="104" spans="14:20" ht="12.75">
      <c r="N104">
        <f t="shared" si="19"/>
        <v>11.099999999999978</v>
      </c>
      <c r="O104" s="4">
        <f t="shared" si="14"/>
        <v>683.8154999999961</v>
      </c>
      <c r="P104">
        <f t="shared" si="15"/>
        <v>0.07431237000313543</v>
      </c>
      <c r="R104">
        <f t="shared" si="16"/>
        <v>0.07428858824602069</v>
      </c>
      <c r="S104">
        <f t="shared" si="17"/>
        <v>0.07431196168224005</v>
      </c>
      <c r="T104">
        <f t="shared" si="18"/>
        <v>0.07431237000313543</v>
      </c>
    </row>
    <row r="105" spans="14:20" ht="12.75">
      <c r="N105">
        <f t="shared" si="19"/>
        <v>11.109999999999978</v>
      </c>
      <c r="O105" s="4">
        <f t="shared" si="14"/>
        <v>685.6653154999959</v>
      </c>
      <c r="P105">
        <f t="shared" si="15"/>
        <v>0.07425022638361485</v>
      </c>
      <c r="R105">
        <f t="shared" si="16"/>
        <v>0.07422650050341457</v>
      </c>
      <c r="S105">
        <f t="shared" si="17"/>
        <v>0.07424982393612772</v>
      </c>
      <c r="T105">
        <f t="shared" si="18"/>
        <v>0.07425022638361485</v>
      </c>
    </row>
    <row r="106" spans="14:20" ht="12.75">
      <c r="N106">
        <f t="shared" si="19"/>
        <v>11.119999999999978</v>
      </c>
      <c r="O106" s="4">
        <f t="shared" si="14"/>
        <v>687.5184639999959</v>
      </c>
      <c r="P106">
        <f t="shared" si="15"/>
        <v>0.07418751243823105</v>
      </c>
      <c r="R106">
        <f t="shared" si="16"/>
        <v>0.07416384402309197</v>
      </c>
      <c r="S106">
        <f t="shared" si="17"/>
        <v>0.07418711593505664</v>
      </c>
      <c r="T106">
        <f t="shared" si="18"/>
        <v>0.07418751243823105</v>
      </c>
    </row>
    <row r="107" spans="14:20" ht="12.75">
      <c r="N107">
        <f t="shared" si="19"/>
        <v>11.129999999999978</v>
      </c>
      <c r="O107" s="4">
        <f t="shared" si="14"/>
        <v>689.3749484999959</v>
      </c>
      <c r="P107">
        <f t="shared" si="15"/>
        <v>0.07412423222531413</v>
      </c>
      <c r="R107">
        <f t="shared" si="16"/>
        <v>0.07410062287511876</v>
      </c>
      <c r="S107">
        <f t="shared" si="17"/>
        <v>0.07412384173722124</v>
      </c>
      <c r="T107">
        <f t="shared" si="18"/>
        <v>0.07412423222531413</v>
      </c>
    </row>
    <row r="108" spans="14:20" ht="12.75">
      <c r="N108">
        <f t="shared" si="19"/>
        <v>11.139999999999977</v>
      </c>
      <c r="O108" s="4">
        <f t="shared" si="14"/>
        <v>691.2347719999958</v>
      </c>
      <c r="P108">
        <f t="shared" si="15"/>
        <v>0.07406038975355157</v>
      </c>
      <c r="R108">
        <f t="shared" si="16"/>
        <v>0.07403684107955451</v>
      </c>
      <c r="S108">
        <f t="shared" si="17"/>
        <v>0.07406000535117145</v>
      </c>
      <c r="T108">
        <f t="shared" si="18"/>
        <v>0.07406038975355157</v>
      </c>
    </row>
    <row r="109" spans="14:20" ht="12.75">
      <c r="N109">
        <f t="shared" si="19"/>
        <v>11.149999999999977</v>
      </c>
      <c r="O109" s="4">
        <f t="shared" si="14"/>
        <v>693.0979374999957</v>
      </c>
      <c r="P109">
        <f t="shared" si="15"/>
        <v>0.07399598898261568</v>
      </c>
      <c r="R109">
        <f t="shared" si="16"/>
        <v>0.07397250260708715</v>
      </c>
      <c r="S109">
        <f t="shared" si="17"/>
        <v>0.07399561073644029</v>
      </c>
      <c r="T109">
        <f t="shared" si="18"/>
        <v>0.07399598898261568</v>
      </c>
    </row>
    <row r="110" spans="14:20" ht="12.75">
      <c r="N110">
        <f t="shared" si="19"/>
        <v>11.159999999999977</v>
      </c>
      <c r="O110" s="4">
        <f t="shared" si="14"/>
        <v>694.9644479999956</v>
      </c>
      <c r="P110">
        <f t="shared" si="15"/>
        <v>0.07393103382378263</v>
      </c>
      <c r="R110">
        <f t="shared" si="16"/>
        <v>0.07390761137965934</v>
      </c>
      <c r="S110">
        <f t="shared" si="17"/>
        <v>0.07393066180416286</v>
      </c>
      <c r="T110">
        <f t="shared" si="18"/>
        <v>0.07393103382378263</v>
      </c>
    </row>
    <row r="111" spans="1:20" ht="12.75">
      <c r="A111" t="s">
        <v>9</v>
      </c>
      <c r="N111">
        <f t="shared" si="19"/>
        <v>11.169999999999977</v>
      </c>
      <c r="O111" s="4">
        <f t="shared" si="14"/>
        <v>696.8343064999956</v>
      </c>
      <c r="P111">
        <f t="shared" si="15"/>
        <v>0.07386552814054304</v>
      </c>
      <c r="R111">
        <f t="shared" si="16"/>
        <v>0.0738421712710861</v>
      </c>
      <c r="S111">
        <f t="shared" si="17"/>
        <v>0.07386516241768719</v>
      </c>
      <c r="T111">
        <f t="shared" si="18"/>
        <v>0.07386552814054304</v>
      </c>
    </row>
    <row r="112" spans="14:20" ht="12.75">
      <c r="N112">
        <f t="shared" si="19"/>
        <v>11.179999999999977</v>
      </c>
      <c r="O112" s="4">
        <f t="shared" si="14"/>
        <v>698.7075159999956</v>
      </c>
      <c r="P112">
        <f t="shared" si="15"/>
        <v>0.07379947574920447</v>
      </c>
      <c r="R112">
        <f t="shared" si="16"/>
        <v>0.07377618610766418</v>
      </c>
      <c r="S112">
        <f t="shared" si="17"/>
        <v>0.07379911639317657</v>
      </c>
      <c r="T112">
        <f t="shared" si="18"/>
        <v>0.07379947574920447</v>
      </c>
    </row>
    <row r="113" spans="14:20" ht="12.75">
      <c r="N113">
        <f t="shared" si="19"/>
        <v>11.189999999999976</v>
      </c>
      <c r="O113" s="4">
        <f t="shared" si="14"/>
        <v>700.5840794999956</v>
      </c>
      <c r="P113">
        <f t="shared" si="15"/>
        <v>0.0737328804194857</v>
      </c>
      <c r="R113">
        <f t="shared" si="16"/>
        <v>0.07370965966877323</v>
      </c>
      <c r="S113">
        <f t="shared" si="17"/>
        <v>0.07373252750020402</v>
      </c>
      <c r="T113">
        <f t="shared" si="18"/>
        <v>0.0737328804194857</v>
      </c>
    </row>
    <row r="114" spans="14:20" ht="12.75">
      <c r="N114">
        <f t="shared" si="19"/>
        <v>11.199999999999976</v>
      </c>
      <c r="O114" s="4">
        <f t="shared" si="14"/>
        <v>702.4639999999955</v>
      </c>
      <c r="P114">
        <f t="shared" si="15"/>
        <v>0.07366574587510294</v>
      </c>
      <c r="R114">
        <f t="shared" si="16"/>
        <v>0.07364259568746873</v>
      </c>
      <c r="S114">
        <f t="shared" si="17"/>
        <v>0.07366539946233853</v>
      </c>
      <c r="T114">
        <f t="shared" si="18"/>
        <v>0.07366574587510294</v>
      </c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WFU</cp:lastModifiedBy>
  <dcterms:created xsi:type="dcterms:W3CDTF">2005-06-17T12:21:12Z</dcterms:created>
  <dcterms:modified xsi:type="dcterms:W3CDTF">2005-07-26T15:43:26Z</dcterms:modified>
  <cp:category/>
  <cp:version/>
  <cp:contentType/>
  <cp:contentStatus/>
</cp:coreProperties>
</file>